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Projekty\2016\Moravské Budejovice - Telč V5522\DRS 2019\Rozpočet\"/>
    </mc:Choice>
  </mc:AlternateContent>
  <bookViews>
    <workbookView xWindow="0" yWindow="0" windowWidth="0" windowHeight="0"/>
  </bookViews>
  <sheets>
    <sheet name="Rekapitulace stavby" sheetId="1" r:id="rId1"/>
    <sheet name="08_02 - V520 - výměna ved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'08_02 - V520 - výměna ved...'!$C$83:$K$599</definedName>
    <definedName name="_xlnm.Print_Area" localSheetId="1">'08_02 - V520 - výměna ved...'!$C$4:$J$37,'08_02 - V520 - výměna ved...'!$C$43:$J$67,'08_02 - V520 - výměna ved...'!$C$73:$K$599</definedName>
    <definedName name="_xlnm.Print_Titles" localSheetId="1">'08_02 - V520 - výměna ved...'!$83:$83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84"/>
  <c r="BH584"/>
  <c r="BG584"/>
  <c r="BF584"/>
  <c r="T584"/>
  <c r="R584"/>
  <c r="P584"/>
  <c r="BI579"/>
  <c r="BH579"/>
  <c r="BG579"/>
  <c r="BF579"/>
  <c r="T579"/>
  <c r="R579"/>
  <c r="P579"/>
  <c r="BI575"/>
  <c r="BH575"/>
  <c r="BG575"/>
  <c r="BF575"/>
  <c r="T575"/>
  <c r="R575"/>
  <c r="P575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R551"/>
  <c r="P551"/>
  <c r="BI547"/>
  <c r="BH547"/>
  <c r="BG547"/>
  <c r="BF547"/>
  <c r="T547"/>
  <c r="R547"/>
  <c r="P547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1"/>
  <c r="BH431"/>
  <c r="BG431"/>
  <c r="BF431"/>
  <c r="T431"/>
  <c r="R431"/>
  <c r="P431"/>
  <c r="BI426"/>
  <c r="BH426"/>
  <c r="BG426"/>
  <c r="BF426"/>
  <c r="T426"/>
  <c r="R426"/>
  <c r="P426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8"/>
  <c r="BH348"/>
  <c r="BG348"/>
  <c r="BF348"/>
  <c r="T348"/>
  <c r="R348"/>
  <c r="P348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1"/>
  <c r="J80"/>
  <c r="F80"/>
  <c r="F78"/>
  <c r="E76"/>
  <c r="J51"/>
  <c r="J50"/>
  <c r="F50"/>
  <c r="F48"/>
  <c r="E46"/>
  <c r="J16"/>
  <c r="E16"/>
  <c r="F81"/>
  <c r="J15"/>
  <c r="J10"/>
  <c r="J78"/>
  <c i="1" r="L50"/>
  <c r="AM50"/>
  <c r="AM49"/>
  <c r="L49"/>
  <c r="AM47"/>
  <c r="L47"/>
  <c r="L45"/>
  <c r="L44"/>
  <c i="2" r="J596"/>
  <c r="BK592"/>
  <c r="BK588"/>
  <c r="BK584"/>
  <c r="J575"/>
  <c r="BK567"/>
  <c r="BK559"/>
  <c r="BK551"/>
  <c r="J539"/>
  <c r="BK531"/>
  <c r="BK523"/>
  <c r="BK515"/>
  <c r="J509"/>
  <c r="BK507"/>
  <c r="J505"/>
  <c r="J502"/>
  <c r="BK500"/>
  <c r="BK498"/>
  <c r="J496"/>
  <c r="BK494"/>
  <c r="J492"/>
  <c r="J490"/>
  <c r="BK488"/>
  <c r="BK486"/>
  <c r="J484"/>
  <c r="J482"/>
  <c r="BK480"/>
  <c r="BK478"/>
  <c r="BK476"/>
  <c r="J474"/>
  <c r="J472"/>
  <c r="J471"/>
  <c r="J469"/>
  <c r="J467"/>
  <c r="J465"/>
  <c r="J463"/>
  <c r="BK461"/>
  <c r="J459"/>
  <c r="J457"/>
  <c r="BK455"/>
  <c r="BK453"/>
  <c r="J451"/>
  <c r="BK449"/>
  <c r="J447"/>
  <c r="J445"/>
  <c r="J443"/>
  <c r="BK441"/>
  <c r="J439"/>
  <c r="BK436"/>
  <c r="BK434"/>
  <c r="J431"/>
  <c r="BK421"/>
  <c r="J413"/>
  <c r="J405"/>
  <c r="BK397"/>
  <c r="J389"/>
  <c r="BK381"/>
  <c r="J373"/>
  <c r="BK365"/>
  <c r="J353"/>
  <c r="J347"/>
  <c r="BK339"/>
  <c r="BK331"/>
  <c r="J323"/>
  <c r="J315"/>
  <c r="BK307"/>
  <c r="J303"/>
  <c r="BK295"/>
  <c r="J287"/>
  <c r="BK278"/>
  <c r="J270"/>
  <c r="J260"/>
  <c r="J252"/>
  <c r="BK248"/>
  <c r="BK240"/>
  <c r="BK232"/>
  <c r="J222"/>
  <c r="J212"/>
  <c r="J203"/>
  <c r="J193"/>
  <c r="BK185"/>
  <c r="J177"/>
  <c r="J169"/>
  <c r="J161"/>
  <c r="J152"/>
  <c r="J143"/>
  <c r="BK135"/>
  <c i="1" r="AS54"/>
  <c i="2" r="J579"/>
  <c r="BK571"/>
  <c r="J563"/>
  <c r="J555"/>
  <c r="BK547"/>
  <c r="BK539"/>
  <c r="J531"/>
  <c r="J523"/>
  <c r="J515"/>
  <c r="BK509"/>
  <c r="J507"/>
  <c r="BK505"/>
  <c r="BK502"/>
  <c r="J500"/>
  <c r="J498"/>
  <c r="BK496"/>
  <c r="J494"/>
  <c r="BK492"/>
  <c r="BK490"/>
  <c r="J488"/>
  <c r="J486"/>
  <c r="BK484"/>
  <c r="J483"/>
  <c r="BK481"/>
  <c r="J478"/>
  <c r="BK477"/>
  <c r="BK475"/>
  <c r="J473"/>
  <c r="BK471"/>
  <c r="BK469"/>
  <c r="BK467"/>
  <c r="BK465"/>
  <c r="BK463"/>
  <c r="J461"/>
  <c r="BK459"/>
  <c r="BK457"/>
  <c r="J455"/>
  <c r="J453"/>
  <c r="BK451"/>
  <c r="J449"/>
  <c r="BK447"/>
  <c r="BK445"/>
  <c r="BK443"/>
  <c r="J441"/>
  <c r="BK439"/>
  <c r="J436"/>
  <c r="J434"/>
  <c r="BK431"/>
  <c r="J421"/>
  <c r="BK413"/>
  <c r="J401"/>
  <c r="BK393"/>
  <c r="BK385"/>
  <c r="J377"/>
  <c r="BK369"/>
  <c r="BK361"/>
  <c r="J357"/>
  <c r="BK348"/>
  <c r="BK343"/>
  <c r="J335"/>
  <c r="BK327"/>
  <c r="BK319"/>
  <c r="BK311"/>
  <c r="J307"/>
  <c r="J295"/>
  <c r="BK287"/>
  <c r="J278"/>
  <c r="BK270"/>
  <c r="BK260"/>
  <c r="BK252"/>
  <c r="BK244"/>
  <c r="J236"/>
  <c r="BK227"/>
  <c r="BK217"/>
  <c r="J208"/>
  <c r="BK198"/>
  <c r="J189"/>
  <c r="BK181"/>
  <c r="J173"/>
  <c r="BK165"/>
  <c r="BK156"/>
  <c r="BK148"/>
  <c r="BK139"/>
  <c r="J131"/>
  <c r="J127"/>
  <c r="J123"/>
  <c r="J119"/>
  <c r="J115"/>
  <c r="J111"/>
  <c r="J107"/>
  <c r="J103"/>
  <c r="J98"/>
  <c r="BK94"/>
  <c r="J90"/>
  <c r="BK86"/>
  <c r="BK596"/>
  <c r="J592"/>
  <c r="J588"/>
  <c r="BK579"/>
  <c r="J571"/>
  <c r="BK563"/>
  <c r="BK555"/>
  <c r="J547"/>
  <c r="BK543"/>
  <c r="BK535"/>
  <c r="J527"/>
  <c r="BK519"/>
  <c r="J511"/>
  <c r="BK508"/>
  <c r="J506"/>
  <c r="J504"/>
  <c r="BK501"/>
  <c r="J499"/>
  <c r="J497"/>
  <c r="J495"/>
  <c r="BK493"/>
  <c r="J491"/>
  <c r="BK489"/>
  <c r="BK487"/>
  <c r="BK485"/>
  <c r="BK483"/>
  <c r="J481"/>
  <c r="BK479"/>
  <c r="J477"/>
  <c r="J475"/>
  <c r="BK473"/>
  <c r="BK470"/>
  <c r="BK468"/>
  <c r="BK466"/>
  <c r="J464"/>
  <c r="J462"/>
  <c r="J460"/>
  <c r="J458"/>
  <c r="BK456"/>
  <c r="BK454"/>
  <c r="BK452"/>
  <c r="J450"/>
  <c r="J448"/>
  <c r="J446"/>
  <c r="BK444"/>
  <c r="BK442"/>
  <c r="J440"/>
  <c r="J438"/>
  <c r="BK435"/>
  <c r="J433"/>
  <c r="BK426"/>
  <c r="J417"/>
  <c r="J409"/>
  <c r="BK401"/>
  <c r="J393"/>
  <c r="J385"/>
  <c r="BK377"/>
  <c r="J369"/>
  <c r="BK357"/>
  <c r="J348"/>
  <c r="J343"/>
  <c r="BK335"/>
  <c r="J327"/>
  <c r="J319"/>
  <c r="J311"/>
  <c r="BK303"/>
  <c r="J299"/>
  <c r="J291"/>
  <c r="J283"/>
  <c r="J274"/>
  <c r="J265"/>
  <c r="BK256"/>
  <c r="J244"/>
  <c r="BK236"/>
  <c r="J227"/>
  <c r="J217"/>
  <c r="BK208"/>
  <c r="J198"/>
  <c r="BK189"/>
  <c r="J181"/>
  <c r="BK173"/>
  <c r="J165"/>
  <c r="J156"/>
  <c r="J148"/>
  <c r="J139"/>
  <c r="BK131"/>
  <c r="J584"/>
  <c r="BK575"/>
  <c r="J567"/>
  <c r="J559"/>
  <c r="J551"/>
  <c r="J543"/>
  <c r="J535"/>
  <c r="BK527"/>
  <c r="J519"/>
  <c r="BK511"/>
  <c r="J508"/>
  <c r="BK506"/>
  <c r="BK504"/>
  <c r="J501"/>
  <c r="BK499"/>
  <c r="BK497"/>
  <c r="BK495"/>
  <c r="J493"/>
  <c r="BK491"/>
  <c r="J489"/>
  <c r="J487"/>
  <c r="J485"/>
  <c r="BK482"/>
  <c r="J480"/>
  <c r="J479"/>
  <c r="J476"/>
  <c r="BK474"/>
  <c r="BK472"/>
  <c r="J470"/>
  <c r="J468"/>
  <c r="J466"/>
  <c r="BK464"/>
  <c r="BK462"/>
  <c r="BK460"/>
  <c r="BK458"/>
  <c r="J456"/>
  <c r="J454"/>
  <c r="J452"/>
  <c r="BK450"/>
  <c r="BK448"/>
  <c r="BK446"/>
  <c r="J444"/>
  <c r="J442"/>
  <c r="BK440"/>
  <c r="BK438"/>
  <c r="J435"/>
  <c r="BK433"/>
  <c r="J426"/>
  <c r="BK417"/>
  <c r="BK409"/>
  <c r="BK405"/>
  <c r="J397"/>
  <c r="BK389"/>
  <c r="J381"/>
  <c r="BK373"/>
  <c r="J365"/>
  <c r="J361"/>
  <c r="BK353"/>
  <c r="BK347"/>
  <c r="J339"/>
  <c r="J331"/>
  <c r="BK323"/>
  <c r="BK315"/>
  <c r="BK299"/>
  <c r="BK291"/>
  <c r="BK283"/>
  <c r="BK274"/>
  <c r="BK265"/>
  <c r="J256"/>
  <c r="J248"/>
  <c r="J240"/>
  <c r="J232"/>
  <c r="BK222"/>
  <c r="BK212"/>
  <c r="BK203"/>
  <c r="BK193"/>
  <c r="J185"/>
  <c r="BK177"/>
  <c r="BK169"/>
  <c r="BK161"/>
  <c r="BK152"/>
  <c r="BK143"/>
  <c r="J135"/>
  <c r="BK127"/>
  <c r="BK123"/>
  <c r="BK119"/>
  <c r="BK115"/>
  <c r="BK111"/>
  <c r="BK107"/>
  <c r="BK103"/>
  <c r="BK98"/>
  <c r="J94"/>
  <c r="BK90"/>
  <c r="J86"/>
  <c l="1" r="BK85"/>
  <c r="J85"/>
  <c r="J56"/>
  <c r="P85"/>
  <c r="T85"/>
  <c r="P102"/>
  <c r="T102"/>
  <c r="P160"/>
  <c r="T160"/>
  <c r="P264"/>
  <c r="T264"/>
  <c r="P282"/>
  <c r="R282"/>
  <c r="BK352"/>
  <c r="J352"/>
  <c r="J61"/>
  <c r="R352"/>
  <c r="BK430"/>
  <c r="J430"/>
  <c r="J62"/>
  <c r="P430"/>
  <c r="T430"/>
  <c r="P437"/>
  <c r="T437"/>
  <c r="R503"/>
  <c r="T503"/>
  <c r="BK510"/>
  <c r="J510"/>
  <c r="J65"/>
  <c r="P510"/>
  <c r="R510"/>
  <c r="T510"/>
  <c r="BK583"/>
  <c r="J583"/>
  <c r="J66"/>
  <c r="P583"/>
  <c r="R583"/>
  <c r="R85"/>
  <c r="BK102"/>
  <c r="J102"/>
  <c r="J57"/>
  <c r="R102"/>
  <c r="BK160"/>
  <c r="J160"/>
  <c r="J58"/>
  <c r="R160"/>
  <c r="BK264"/>
  <c r="J264"/>
  <c r="J59"/>
  <c r="R264"/>
  <c r="BK282"/>
  <c r="J282"/>
  <c r="J60"/>
  <c r="T282"/>
  <c r="P352"/>
  <c r="T352"/>
  <c r="R430"/>
  <c r="BK437"/>
  <c r="J437"/>
  <c r="J63"/>
  <c r="R437"/>
  <c r="BK503"/>
  <c r="J503"/>
  <c r="J64"/>
  <c r="P503"/>
  <c r="T583"/>
  <c r="J48"/>
  <c r="F51"/>
  <c r="BE86"/>
  <c r="BE90"/>
  <c r="BE94"/>
  <c r="BE98"/>
  <c r="BE103"/>
  <c r="BE107"/>
  <c r="BE111"/>
  <c r="BE115"/>
  <c r="BE119"/>
  <c r="BE123"/>
  <c r="BE127"/>
  <c r="BE135"/>
  <c r="BE139"/>
  <c r="BE148"/>
  <c r="BE152"/>
  <c r="BE156"/>
  <c r="BE161"/>
  <c r="BE165"/>
  <c r="BE173"/>
  <c r="BE177"/>
  <c r="BE193"/>
  <c r="BE198"/>
  <c r="BE208"/>
  <c r="BE212"/>
  <c r="BE217"/>
  <c r="BE222"/>
  <c r="BE227"/>
  <c r="BE248"/>
  <c r="BE260"/>
  <c r="BE265"/>
  <c r="BE270"/>
  <c r="BE274"/>
  <c r="BE283"/>
  <c r="BE287"/>
  <c r="BE307"/>
  <c r="BE311"/>
  <c r="BE315"/>
  <c r="BE319"/>
  <c r="BE323"/>
  <c r="BE327"/>
  <c r="BE339"/>
  <c r="BE343"/>
  <c r="BE348"/>
  <c r="BE353"/>
  <c r="BE365"/>
  <c r="BE369"/>
  <c r="BE377"/>
  <c r="BE381"/>
  <c r="BE389"/>
  <c r="BE401"/>
  <c r="BE405"/>
  <c r="BE409"/>
  <c r="BE417"/>
  <c r="BE431"/>
  <c r="BE436"/>
  <c r="BE438"/>
  <c r="BE442"/>
  <c r="BE443"/>
  <c r="BE446"/>
  <c r="BE447"/>
  <c r="BE449"/>
  <c r="BE450"/>
  <c r="BE453"/>
  <c r="BE456"/>
  <c r="BE457"/>
  <c r="BE458"/>
  <c r="BE459"/>
  <c r="BE461"/>
  <c r="BE462"/>
  <c r="BE463"/>
  <c r="BE464"/>
  <c r="BE466"/>
  <c r="BE467"/>
  <c r="BE468"/>
  <c r="BE469"/>
  <c r="BE471"/>
  <c r="BE474"/>
  <c r="BE477"/>
  <c r="BE480"/>
  <c r="BE483"/>
  <c r="BE490"/>
  <c r="BE491"/>
  <c r="BE494"/>
  <c r="BE495"/>
  <c r="BE497"/>
  <c r="BE498"/>
  <c r="BE500"/>
  <c r="BE501"/>
  <c r="BE504"/>
  <c r="BE505"/>
  <c r="BE506"/>
  <c r="BE509"/>
  <c r="BE531"/>
  <c r="BE535"/>
  <c r="BE543"/>
  <c r="BE547"/>
  <c r="BE571"/>
  <c r="BE131"/>
  <c r="BE143"/>
  <c r="BE169"/>
  <c r="BE181"/>
  <c r="BE185"/>
  <c r="BE189"/>
  <c r="BE203"/>
  <c r="BE232"/>
  <c r="BE236"/>
  <c r="BE240"/>
  <c r="BE244"/>
  <c r="BE252"/>
  <c r="BE256"/>
  <c r="BE278"/>
  <c r="BE291"/>
  <c r="BE295"/>
  <c r="BE299"/>
  <c r="BE303"/>
  <c r="BE331"/>
  <c r="BE335"/>
  <c r="BE347"/>
  <c r="BE357"/>
  <c r="BE361"/>
  <c r="BE373"/>
  <c r="BE385"/>
  <c r="BE393"/>
  <c r="BE397"/>
  <c r="BE413"/>
  <c r="BE421"/>
  <c r="BE426"/>
  <c r="BE433"/>
  <c r="BE434"/>
  <c r="BE435"/>
  <c r="BE439"/>
  <c r="BE440"/>
  <c r="BE441"/>
  <c r="BE444"/>
  <c r="BE445"/>
  <c r="BE448"/>
  <c r="BE451"/>
  <c r="BE452"/>
  <c r="BE454"/>
  <c r="BE455"/>
  <c r="BE460"/>
  <c r="BE465"/>
  <c r="BE470"/>
  <c r="BE472"/>
  <c r="BE473"/>
  <c r="BE475"/>
  <c r="BE476"/>
  <c r="BE478"/>
  <c r="BE479"/>
  <c r="BE481"/>
  <c r="BE482"/>
  <c r="BE484"/>
  <c r="BE485"/>
  <c r="BE486"/>
  <c r="BE487"/>
  <c r="BE488"/>
  <c r="BE489"/>
  <c r="BE492"/>
  <c r="BE493"/>
  <c r="BE496"/>
  <c r="BE499"/>
  <c r="BE502"/>
  <c r="BE507"/>
  <c r="BE508"/>
  <c r="BE511"/>
  <c r="BE515"/>
  <c r="BE519"/>
  <c r="BE523"/>
  <c r="BE527"/>
  <c r="BE539"/>
  <c r="BE551"/>
  <c r="BE555"/>
  <c r="BE559"/>
  <c r="BE563"/>
  <c r="BE567"/>
  <c r="BE575"/>
  <c r="BE579"/>
  <c r="BE584"/>
  <c r="BE588"/>
  <c r="BE592"/>
  <c r="BE596"/>
  <c r="F35"/>
  <c i="1" r="BD55"/>
  <c r="BD54"/>
  <c r="W33"/>
  <c i="2" r="F33"/>
  <c i="1" r="BB55"/>
  <c r="BB54"/>
  <c r="W31"/>
  <c i="2" r="F32"/>
  <c i="1" r="BA55"/>
  <c r="BA54"/>
  <c r="W30"/>
  <c i="2" r="F34"/>
  <c i="1" r="BC55"/>
  <c r="BC54"/>
  <c r="W32"/>
  <c i="2" r="J32"/>
  <c i="1" r="AW55"/>
  <c i="2" l="1" r="R84"/>
  <c r="T84"/>
  <c r="P84"/>
  <c i="1" r="AU55"/>
  <c i="2" r="BK84"/>
  <c r="J84"/>
  <c r="J55"/>
  <c i="1" r="AU54"/>
  <c i="2" r="F31"/>
  <c i="1" r="AZ55"/>
  <c r="AZ54"/>
  <c r="W29"/>
  <c r="AY54"/>
  <c r="AW54"/>
  <c r="AK30"/>
  <c r="AX54"/>
  <c i="2" r="J31"/>
  <c i="1" r="AV55"/>
  <c r="AT55"/>
  <c l="1" r="AV54"/>
  <c r="AK29"/>
  <c i="2" r="J28"/>
  <c i="1" r="AG55"/>
  <c r="AG54"/>
  <c l="1" r="AN55"/>
  <c i="2" r="J37"/>
  <c i="1"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<sst xmlns="http://schemas.openxmlformats.org/spreadsheetml/2006/main">
  <si>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</si>
  <si>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</si>
  <si>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</si>
  <si>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</si>
  <si>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</si>
  <si>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{624fab58-7d59-4186-84b9-e46113ec7559}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</si>
  <si>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</si>
  <si>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</si>
  <si>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</si>
  <si>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</si>
  <si>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</si>
  <si>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</si>
  <si>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</si>
  <si>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</si>
  <si>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08_02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</si>
  <si>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</si>
  <si>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</si>
  <si>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V520 - výměna vedení - 2020</t>
  </si>
  <si>
    <t>KSO:</t>
  </si>
  <si>
    <t/>
  </si>
  <si>
    <t>CC-CZ:</t>
  </si>
  <si>
    <t>Místo:</t>
  </si>
  <si>
    <t xml:space="preserve"> </t>
  </si>
  <si>
    <t>Datum:</t>
  </si>
  <si>
    <t>21. 6. 2020</t>
  </si>
  <si>
    <t>Zadavatel:</t>
  </si>
  <si>
    <t>IČ:</t>
  </si>
  <si>
    <t>28085400</t>
  </si>
  <si>
    <t>E.ON Distribuce a.s.</t>
  </si>
  <si>
    <t>DIČ:</t>
  </si>
  <si>
    <t>CZ28085400</t>
  </si>
  <si>
    <t>Uchazeč:</t>
  </si>
  <si>
    <t>Vyplň údaj</t>
  </si>
  <si>
    <t>Projektant:</t>
  </si>
  <si>
    <t>25565028</t>
  </si>
  <si>
    <t>Edwin Bohemia s.r.o.</t>
  </si>
  <si>
    <t>CZ25565028</t>
  </si>
  <si>
    <t>True</t>
  </si>
  <si>
    <t>Zpracovatel:</t>
  </si>
  <si>
    <t>Ing. Marečková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</si>
  <si>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</si>
  <si>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</si>
  <si>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</si>
  <si>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</si>
  <si>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</si>
  <si>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</si>
  <si>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</si>
  <si>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</si>
  <si>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</si>
  <si>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</si>
  <si>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</si>
  <si>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</si>
  <si>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</si>
  <si>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</si>
  <si>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</si>
  <si>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</si>
  <si>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</si>
  <si>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</si>
  <si>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</si>
  <si>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</si>
  <si>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</si>
  <si>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</si>
  <si>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</si>
  <si>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</si>
  <si>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</si>
  <si>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</si>
  <si>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</si>
  <si>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</si>
  <si>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</si>
  <si>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</si>
  <si>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</si>
  <si>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</si>
  <si>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</si>
  <si>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</si>
  <si>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</si>
  <si>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</si>
  <si>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</si>
  <si>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</si>
  <si>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</si>
  <si>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</si>
  <si>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</si>
  <si>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</si>
  <si>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</si>
  <si>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</si>
  <si>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</si>
  <si>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</si>
  <si>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</si>
  <si>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</si>
  <si>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</si>
  <si>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ON - Ostatní náklady</t>
  </si>
  <si>
    <t>D - Demontáž</t>
  </si>
  <si>
    <t>M-Z - Montáž základy</t>
  </si>
  <si>
    <t>M-H - Montáž - Horní stavba</t>
  </si>
  <si>
    <t>21-M - Elektromontáže - vodiče</t>
  </si>
  <si>
    <t>M-ZL2 - Elektromontáž - KZL a ZL</t>
  </si>
  <si>
    <t>M-S - Materiál stožáry+ základy</t>
  </si>
  <si>
    <t>M_E.ON - Materiál - E.ON - NENACEŇOVAT</t>
  </si>
  <si>
    <t>M_01 - Materiál - vodiče</t>
  </si>
  <si>
    <t>O - Odpady</t>
  </si>
  <si>
    <t>SO26 - Optický kabel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</si>
  <si>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</si>
  <si>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</si>
  <si>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</si>
  <si>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</si>
  <si>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</si>
  <si>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</si>
  <si>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</si>
  <si>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</si>
  <si>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</si>
  <si>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</si>
  <si>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</si>
  <si>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</si>
  <si>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</si>
  <si>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ON</t>
  </si>
  <si>
    <t>Ostatní náklady</t>
  </si>
  <si>
    <t>3</t>
  </si>
  <si>
    <t>ROZPOCET</t>
  </si>
  <si>
    <t>K</t>
  </si>
  <si>
    <t>ON_1</t>
  </si>
  <si>
    <t>Zařízení staveniště</t>
  </si>
  <si>
    <t>sada</t>
  </si>
  <si>
    <t>64</t>
  </si>
  <si>
    <t>1483031081</t>
  </si>
  <si>
    <t>VV</t>
  </si>
  <si>
    <t>Součet</t>
  </si>
  <si>
    <t>4</t>
  </si>
  <si>
    <t>ON_2</t>
  </si>
  <si>
    <t>Inženýrská činnost</t>
  </si>
  <si>
    <t>-1082117908</t>
  </si>
  <si>
    <t>ON_3</t>
  </si>
  <si>
    <t>Územní vlivy</t>
  </si>
  <si>
    <t>-1008140090</t>
  </si>
  <si>
    <t>ON_4</t>
  </si>
  <si>
    <t>Provozní vlivy</t>
  </si>
  <si>
    <t>-1998612196</t>
  </si>
  <si>
    <t>Demontáž</t>
  </si>
  <si>
    <t>5</t>
  </si>
  <si>
    <t>210060031</t>
  </si>
  <si>
    <t>Montáž venkovního vedení vvn 110 kV stožárů nebo portálů včetně kontroly trasy, kolíkování jam, montáže a vyrovnání základových dílů sklopení, rozřezání a odvoz svařovaných stožárů nebo portálů</t>
  </si>
  <si>
    <t>t</t>
  </si>
  <si>
    <t>CS ÚRS 2017 01</t>
  </si>
  <si>
    <t>-1807888718</t>
  </si>
  <si>
    <t>SO 49; Technická zpráva odst. 5</t>
  </si>
  <si>
    <t>154390/1000</t>
  </si>
  <si>
    <t>6</t>
  </si>
  <si>
    <t>210060051-D</t>
  </si>
  <si>
    <t>Demontáž venkovního vedení vvn 110 kV vodičů a závěsů včetně rozvozu izolátorů a armatur bez montáže zemnícího lana průřezové plochy do 240 mm2 3 vodiče I až III oblast znečištění nosné závěsy</t>
  </si>
  <si>
    <t>pb</t>
  </si>
  <si>
    <t>1005095036</t>
  </si>
  <si>
    <t>91+64+14</t>
  </si>
  <si>
    <t>7</t>
  </si>
  <si>
    <t>210060052-D</t>
  </si>
  <si>
    <t>Demontáž venkovního vedení vvn 110 kV vodičů a závěsů včetně rozvozu izolátorů a armatur bez montáže zemnícího lana průřezové plochy do 240 mm2 3 vodiče I až III oblast znečištění kotevní závěsy</t>
  </si>
  <si>
    <t>-939853011</t>
  </si>
  <si>
    <t>4+1+1+1+2+1+5+1+0,5+0,5</t>
  </si>
  <si>
    <t>8</t>
  </si>
  <si>
    <t>210060053-D</t>
  </si>
  <si>
    <t>Demontáž venkovního vedení vvn 110 kV vodičů a závěsů včetně rozvozu izolátorů a armatur bez montáže zemnícího lana průřezové plochy do 300 mm2 3 vodiče I až III oblast znečištění závěsy pomocné</t>
  </si>
  <si>
    <t>kus</t>
  </si>
  <si>
    <t>CS ÚRS 2018 01</t>
  </si>
  <si>
    <t>1193015843</t>
  </si>
  <si>
    <t>11</t>
  </si>
  <si>
    <t>9</t>
  </si>
  <si>
    <t>210062001-D</t>
  </si>
  <si>
    <t xml:space="preserve">Demontáž jednoho SOK venkovního vedení 110, 220 nebo 400 kV </t>
  </si>
  <si>
    <t>CS ÚRS 2018 02</t>
  </si>
  <si>
    <t>-1396874843</t>
  </si>
  <si>
    <t>10</t>
  </si>
  <si>
    <t>210062002-D</t>
  </si>
  <si>
    <t>-176833469</t>
  </si>
  <si>
    <t>210062021-D_1</t>
  </si>
  <si>
    <t>Demontáž - Příplatky k venkovnímu vedení 110, 220 nebo 400 kV za tažení jednoho lana přes vodní plochy (50%)</t>
  </si>
  <si>
    <t>m</t>
  </si>
  <si>
    <t>-2056310925</t>
  </si>
  <si>
    <t>POV; Technická zpráva odst. 7</t>
  </si>
  <si>
    <t>18*18*3</t>
  </si>
  <si>
    <t>12</t>
  </si>
  <si>
    <t>210062022-D_1</t>
  </si>
  <si>
    <t>Demontáž - Příplatky k venkovnímu vedení 110, 220 nebo 400 kV za tažení jednoho lana přes chmelnice, vinice, sady a zahrady (50%)</t>
  </si>
  <si>
    <t>672969302</t>
  </si>
  <si>
    <t>1*40*3</t>
  </si>
  <si>
    <t>13</t>
  </si>
  <si>
    <t>210062041-D_1</t>
  </si>
  <si>
    <t>Demontáž - Ostatní práce na venkovnímu vedení 110, 220 nebo 400 kV Přechodová bariéra přes dálková vedení trubní a jiná vedení po povrchu plynovod, ropovod, kabely atd. (50%)</t>
  </si>
  <si>
    <t>159165103</t>
  </si>
  <si>
    <t>15+22</t>
  </si>
  <si>
    <t>14</t>
  </si>
  <si>
    <t>210062081-D_1</t>
  </si>
  <si>
    <t>Demontáž - Ostatní práce na venkovnímu vedení 110, 220 nebo 400 kV bariera včetně odstranění přes silnice a cesty (50%)</t>
  </si>
  <si>
    <t>-562703391</t>
  </si>
  <si>
    <t>210062098-D</t>
  </si>
  <si>
    <t>Demontáž příslušenství venkovního vedení vvn včetně rozvozu - plošná instalace závaží</t>
  </si>
  <si>
    <t>952734485</t>
  </si>
  <si>
    <t>PSC</t>
  </si>
  <si>
    <t xml:space="preserve">Poznámka k souboru cen:_x000d_
1. Ceny platí pro instalaci příslušenství montovaného souběžně s výstavbou stožáru._x000d_
</t>
  </si>
  <si>
    <t>16</t>
  </si>
  <si>
    <t>210063011_1</t>
  </si>
  <si>
    <t>Rozvoz lan venkovního vedení vvn prořezání a odvoz snesených lan průřezové plochy do 300 mm2</t>
  </si>
  <si>
    <t>2031261334</t>
  </si>
  <si>
    <t>(67480+4374)/1000</t>
  </si>
  <si>
    <t>17</t>
  </si>
  <si>
    <t>460080112</t>
  </si>
  <si>
    <t>Základové konstrukce bourání základu včetně záhozu jámy sypaninou, zhutnění a urovnání betonového</t>
  </si>
  <si>
    <t>m3</t>
  </si>
  <si>
    <t>538875860</t>
  </si>
  <si>
    <t>457,9</t>
  </si>
  <si>
    <t>18</t>
  </si>
  <si>
    <t>D_1</t>
  </si>
  <si>
    <t>Demontáž laminátových brven</t>
  </si>
  <si>
    <t>-1326842775</t>
  </si>
  <si>
    <t>21970/1000</t>
  </si>
  <si>
    <t>M-Z</t>
  </si>
  <si>
    <t>Montáž základy</t>
  </si>
  <si>
    <t>19</t>
  </si>
  <si>
    <t>210060001</t>
  </si>
  <si>
    <t>Montáž venkovního vedení vvn 110 kV stožárů nebo portálů včetně kontroly trasy, kolíkování jam, montáže a vyrovnání základových dílů nosných stožárů nebo portálů</t>
  </si>
  <si>
    <t>-2135489435</t>
  </si>
  <si>
    <t>SO 01; Soupis stožárů</t>
  </si>
  <si>
    <t>126+11+4+2</t>
  </si>
  <si>
    <t>20</t>
  </si>
  <si>
    <t>210060002</t>
  </si>
  <si>
    <t>Montáž venkovního vedení vvn 110 kV stožárů nebo portálů včetně kontroly trasy, kolíkování jam, montáže a vyrovnání základových dílů kotevních stožárů</t>
  </si>
  <si>
    <t>-1671208476</t>
  </si>
  <si>
    <t>16+2+1+2+1+1+2</t>
  </si>
  <si>
    <t>210060011</t>
  </si>
  <si>
    <t>Montáž venkovního vedení vvn 110 kV stožárů nebo portálů včetně kontroly trasy, kolíkování jam, montáže a vyrovnání základových dílů rozvoz základových dílů</t>
  </si>
  <si>
    <t>-1979334580</t>
  </si>
  <si>
    <t>179639/1000</t>
  </si>
  <si>
    <t>182</t>
  </si>
  <si>
    <t>460080032</t>
  </si>
  <si>
    <t>Základové konstrukce základ bez bednění do rostlé zeminy z monolitického železobetonu bez výztuže tř. C 12/15</t>
  </si>
  <si>
    <t>-1334861325</t>
  </si>
  <si>
    <t>SO 01; Soupis základů</t>
  </si>
  <si>
    <t>333</t>
  </si>
  <si>
    <t>23</t>
  </si>
  <si>
    <t>460080034</t>
  </si>
  <si>
    <t>Základové konstrukce základ bez bednění do rostlé zeminy z monolitického železobetonu bez výztuže tř. C 20/25</t>
  </si>
  <si>
    <t>-26302922</t>
  </si>
  <si>
    <t>2712+1016</t>
  </si>
  <si>
    <t>24</t>
  </si>
  <si>
    <t>460080036</t>
  </si>
  <si>
    <t>Základové konstrukce základ bez bednění do rostlé zeminy z monolitického železobetonu bez výztuže tř. C 30/37</t>
  </si>
  <si>
    <t>-55310449</t>
  </si>
  <si>
    <t>1052</t>
  </si>
  <si>
    <t>25</t>
  </si>
  <si>
    <t>460071002</t>
  </si>
  <si>
    <t>Hloubení nezapažených jam strojně pro ostatní konstrukce včetně přemístění výkopku do vzdálenosti 3 m od okraje jámy nebo naložení na dopravní prostředek v hornině třídy 1 a 2</t>
  </si>
  <si>
    <t>-1850566012</t>
  </si>
  <si>
    <t>2314*0,97</t>
  </si>
  <si>
    <t>26</t>
  </si>
  <si>
    <t>460071003</t>
  </si>
  <si>
    <t>Hloubení nezapažených jam strojně pro ostatní konstrukce v hornině třídy 3</t>
  </si>
  <si>
    <t>477139706</t>
  </si>
  <si>
    <t>4602*0,97</t>
  </si>
  <si>
    <t>27</t>
  </si>
  <si>
    <t>460071004</t>
  </si>
  <si>
    <t>Hloubení nezapažených jam strojně pro ostatní konstrukce včetně přemístění výkopku do vzdálenosti 3 m od okraje jámy nebo naložení na dopravní prostředek v hornině třídy 4</t>
  </si>
  <si>
    <t>-116100133</t>
  </si>
  <si>
    <t xml:space="preserve">Poznámka k souboru cen:_x000d_
1. Ceny hloubení jam strojně v hornině třídy 6 a 7 jsou stanoveny za použití trhaviny._x000d_
</t>
  </si>
  <si>
    <t>608*0,97</t>
  </si>
  <si>
    <t>28</t>
  </si>
  <si>
    <t>460071005</t>
  </si>
  <si>
    <t>Hloubení nezapažených jam strojně pro ostatní konstrukce včetně přemístění výkopku do vzdálenosti 3 m od okraje jámy nebo naložení na dopravní prostředek v hornině třídy 5</t>
  </si>
  <si>
    <t>1223943910</t>
  </si>
  <si>
    <t>576*0,97</t>
  </si>
  <si>
    <t>29</t>
  </si>
  <si>
    <t>460071006</t>
  </si>
  <si>
    <t>Hloubení nezapažených jam strojně pro ostatní konstrukce včetně přemístění výkopku do vzdálenosti 3 m od okraje jámy nebo naložení na dopravní prostředek v hornině třídy 6</t>
  </si>
  <si>
    <t>2054051322</t>
  </si>
  <si>
    <t>187*0,97</t>
  </si>
  <si>
    <t>30</t>
  </si>
  <si>
    <t>460070002</t>
  </si>
  <si>
    <t>Hloubení nezapažených jam ručně pro ostatní konstrukce s přemístěním výkopku do vzdálenosti 3 m od okraje jámy nebo naložením na dopravní prostředek, včetně zásypu, zhutnění a urovnání povrchu pro stožárové vzpěry nebo odrazníky slaboproudých vedení na rovině, v hornině třídy 2</t>
  </si>
  <si>
    <t>-133375289</t>
  </si>
  <si>
    <t>2314*0,03</t>
  </si>
  <si>
    <t>31</t>
  </si>
  <si>
    <t>460070003</t>
  </si>
  <si>
    <t>Hloubení nezapažených jam ručně pro ostatní konstrukce s přemístěním výkopku do vzdálenosti 3 m od okraje jámy nebo naložením na dopravní prostředek, včetně zásypu, zhutnění a urovnání povrchu pro stožárové vzpěry nebo odrazníky slaboproudých vedení na rovině, v hornině třídy 3</t>
  </si>
  <si>
    <t>243625787</t>
  </si>
  <si>
    <t xml:space="preserve">Poznámka k souboru cen:_x000d_
1. Ceny hloubení jam ručně v hornině třídy 6 a 7 jsou stanoveny za použití pneumatického kladiva._x000d_
</t>
  </si>
  <si>
    <t>4602*0,03</t>
  </si>
  <si>
    <t>32</t>
  </si>
  <si>
    <t>460070004</t>
  </si>
  <si>
    <t>Hloubení nezapažených jam ručně pro ostatní konstrukce s přemístěním výkopku do vzdálenosti 3 m od okraje jámy nebo naložením na dopravní prostředek, včetně zásypu, zhutnění a urovnání povrchu pro stožárové vzpěry nebo odrazníky slaboproudých vedení na rovině, v hornině třídy 4</t>
  </si>
  <si>
    <t>-1401157331</t>
  </si>
  <si>
    <t>608*0,03</t>
  </si>
  <si>
    <t>33</t>
  </si>
  <si>
    <t>460070005</t>
  </si>
  <si>
    <t>Hloubení nezapažených jam ručně pro ostatní konstrukce s přemístěním výkopku do vzdálenosti 3 m od okraje jámy nebo naložením na dopravní prostředek, včetně zásypu, zhutnění a urovnání povrchu pro stožárové vzpěry nebo odrazníky slaboproudých vedení na rovině, v hornině třídy 5</t>
  </si>
  <si>
    <t>-894329910</t>
  </si>
  <si>
    <t>576*0,03</t>
  </si>
  <si>
    <t>34</t>
  </si>
  <si>
    <t>460070006</t>
  </si>
  <si>
    <t>Hloubení nezapažených jam ručně pro ostatní konstrukce s přemístěním výkopku do vzdálenosti 3 m od okraje jámy nebo naložením na dopravní prostředek, včetně zásypu, zhutnění a urovnání povrchu pro stožárové vzpěry nebo odrazníky slaboproudých vedení na rovině, v hornině třídy 6</t>
  </si>
  <si>
    <t>-1646746977</t>
  </si>
  <si>
    <t>187*0,03</t>
  </si>
  <si>
    <t>35</t>
  </si>
  <si>
    <t>460080201</t>
  </si>
  <si>
    <t>Základové konstrukce zřízení bednění základových konstrukcí s případnými vzpěrami nezabudovaného</t>
  </si>
  <si>
    <t>m2</t>
  </si>
  <si>
    <t>-1569653539</t>
  </si>
  <si>
    <t>1927,3</t>
  </si>
  <si>
    <t>36</t>
  </si>
  <si>
    <t>460080301</t>
  </si>
  <si>
    <t>Základové konstrukce odstranění bednění základových konstrukcí s případnými vzpěrami nezabudovaného</t>
  </si>
  <si>
    <t>-762354107</t>
  </si>
  <si>
    <t>37</t>
  </si>
  <si>
    <t>460110001</t>
  </si>
  <si>
    <t>Čerpání vody na dopravní výšku do 10 m průměrný přítok do 400 l/min</t>
  </si>
  <si>
    <t>hod</t>
  </si>
  <si>
    <t>-1222101283</t>
  </si>
  <si>
    <t>260</t>
  </si>
  <si>
    <t>38</t>
  </si>
  <si>
    <t>460300002</t>
  </si>
  <si>
    <t>Zásyp jam strojně včetně hutnění horniny ve volném terénu</t>
  </si>
  <si>
    <t>-2122885539</t>
  </si>
  <si>
    <t>3482</t>
  </si>
  <si>
    <t>39</t>
  </si>
  <si>
    <t>460620013</t>
  </si>
  <si>
    <t>Úprava terénu provizorní úprava terénu včetně odkopání drobných nerovností a zásypu prohlubní se zhutněním, v hornině třídy 3</t>
  </si>
  <si>
    <t>1357207381</t>
  </si>
  <si>
    <t>1071</t>
  </si>
  <si>
    <t>40</t>
  </si>
  <si>
    <t>743612111</t>
  </si>
  <si>
    <t>Montáž uzemňovacího vedení v zemi FeZN do 120 mm2</t>
  </si>
  <si>
    <t>828621911</t>
  </si>
  <si>
    <t>SO 01; Soupis materíálu</t>
  </si>
  <si>
    <t>7190</t>
  </si>
  <si>
    <t>41</t>
  </si>
  <si>
    <t>Z_1</t>
  </si>
  <si>
    <t xml:space="preserve">Zarážaní a vytáhnutí štetovnic vrátane pronájmu </t>
  </si>
  <si>
    <t>611896969</t>
  </si>
  <si>
    <t>2191</t>
  </si>
  <si>
    <t>42</t>
  </si>
  <si>
    <t>Z_2</t>
  </si>
  <si>
    <t xml:space="preserve">Vystužování základů betonářskou ocelí (armování) </t>
  </si>
  <si>
    <t>173779905</t>
  </si>
  <si>
    <t>6,171</t>
  </si>
  <si>
    <t>M-H</t>
  </si>
  <si>
    <t>Montáž - Horní stavba</t>
  </si>
  <si>
    <t>43</t>
  </si>
  <si>
    <t>210060021</t>
  </si>
  <si>
    <t>Montáž venkovního vedení vvn 110 kV stožárů nebo portálů včetně kontroly trasy, kolíkování jam, montáže a vyrovnání základových dílů rozvoz, montáž a stavba příhradových stožárů nebo portálů</t>
  </si>
  <si>
    <t>303249536</t>
  </si>
  <si>
    <t>757905/1000</t>
  </si>
  <si>
    <t>Mezisoučet</t>
  </si>
  <si>
    <t>44</t>
  </si>
  <si>
    <t>210064003</t>
  </si>
  <si>
    <t>Nátěry stožárů venkovního vedení vvn odrezivění oprášením</t>
  </si>
  <si>
    <t>1877405786</t>
  </si>
  <si>
    <t>SO 01 Letecké překážkové značení stožáru, kulové značky</t>
  </si>
  <si>
    <t>141+81</t>
  </si>
  <si>
    <t>45</t>
  </si>
  <si>
    <t>MH_1</t>
  </si>
  <si>
    <t xml:space="preserve">Nátěr základní jednosložkový vedení vvn - práce nátěrový systém dle TNS 10 3610.05 </t>
  </si>
  <si>
    <t>1999346578</t>
  </si>
  <si>
    <t>SO 01; Letecké překážkové značení stožárů, kulové značky</t>
  </si>
  <si>
    <t>46</t>
  </si>
  <si>
    <t>MH_2</t>
  </si>
  <si>
    <t>Nátěr vrchní jednosložkový vedení vvn - práce nátěrový systém dle TNS 10 3610.05</t>
  </si>
  <si>
    <t>1684346060</t>
  </si>
  <si>
    <t>21-M</t>
  </si>
  <si>
    <t>Elektromontáže - vodiče</t>
  </si>
  <si>
    <t>47</t>
  </si>
  <si>
    <t>210060051</t>
  </si>
  <si>
    <t>Montáž venkovního vedení vvn 110 kV vodičů a závěsů včetně rozvozu izolátorů a armatur bez montáže zemnícího lana průřezové plochy do 240 mm2 3 vodiče I až III oblast znečištění nosné závěsy</t>
  </si>
  <si>
    <t>-959589111</t>
  </si>
  <si>
    <t>143</t>
  </si>
  <si>
    <t>48</t>
  </si>
  <si>
    <t>210060052</t>
  </si>
  <si>
    <t>Montáž venkovního vedení vvn 110 kV vodičů a závěsů včetně rozvozu izolátorů a armatur bez montáže zemnícího lana průřezové plochy do 240 mm2 3 vodiče I až III oblast znečištění kotevní závěsy</t>
  </si>
  <si>
    <t>-2060093637</t>
  </si>
  <si>
    <t>25+1+0,5+0,5</t>
  </si>
  <si>
    <t>49</t>
  </si>
  <si>
    <t>210060053</t>
  </si>
  <si>
    <t>Montáž venkovního vedení vvn 110 kV vodičů a závěsů včetně rozvozu izolátorů a armatur bez montáže zemnícího lana průřezové plochy do 240 mm2 3 vodiče I až III oblast znečištění pomocné závěsy</t>
  </si>
  <si>
    <t>-1489702180</t>
  </si>
  <si>
    <t>SO 01; Přehledný soupis</t>
  </si>
  <si>
    <t>3+2+2+2+1</t>
  </si>
  <si>
    <t>50</t>
  </si>
  <si>
    <t>210060201</t>
  </si>
  <si>
    <t>Montáž venkovního vedení vvn 110 nebo 220 kV Příplatek k cenám za tažení vodičů pomocí brzd vedení jednoduché, závěsy nosné</t>
  </si>
  <si>
    <t>-107428078</t>
  </si>
  <si>
    <t>51</t>
  </si>
  <si>
    <t>210060202</t>
  </si>
  <si>
    <t>Montáž venkovního vedení vvn 110 nebo 220 kV Příplatek k cenám za tažení vodičů pomocí brzd vedení jednoduché, závěsy kotevní</t>
  </si>
  <si>
    <t>227764354</t>
  </si>
  <si>
    <t>52</t>
  </si>
  <si>
    <t>210060231</t>
  </si>
  <si>
    <t>Montáž venkovního vedení vvn 110 nebo 220 kV zakotvení nebo odkotvení vodičů nebo stožárů vedení jednoduché 110 kV nebo 220 kV nebo dvojité 110 kV</t>
  </si>
  <si>
    <t>-501800304</t>
  </si>
  <si>
    <t>25+1</t>
  </si>
  <si>
    <t>53</t>
  </si>
  <si>
    <t>210060241</t>
  </si>
  <si>
    <t>Montáž venkovního vedení vvn 110 nebo 220 kV revize podpěrného bodu vedení vvn 110 kV</t>
  </si>
  <si>
    <t>756627230</t>
  </si>
  <si>
    <t>143+27+1</t>
  </si>
  <si>
    <t>54</t>
  </si>
  <si>
    <t>210062021</t>
  </si>
  <si>
    <t>Příplatky k venkovnímu vedení 110, 220 nebo 400 kV za tažení jednoho lana přes vodní plochy</t>
  </si>
  <si>
    <t>-1051127539</t>
  </si>
  <si>
    <t>55</t>
  </si>
  <si>
    <t>210062022</t>
  </si>
  <si>
    <t>Příplatky k venkovnímu vedení 110, 220 nebo 400 kV za tažení jednoho lana přes chmelnice, vinice, sady a zahrady</t>
  </si>
  <si>
    <t>-1962140088</t>
  </si>
  <si>
    <t>56</t>
  </si>
  <si>
    <t>210062031</t>
  </si>
  <si>
    <t>Ostatní práce na venkovnímu vedení 110, 220 nebo 400 kV rozebrání a zpětná montáž plotu při rozvinování vodičů a zemnícího lana</t>
  </si>
  <si>
    <t>-2015362650</t>
  </si>
  <si>
    <t>POV; Technická zpráva dost 7</t>
  </si>
  <si>
    <t>14*10</t>
  </si>
  <si>
    <t>57</t>
  </si>
  <si>
    <t>210062041</t>
  </si>
  <si>
    <t>Ostatní práce na venkovnímu vedení 110, 220 nebo 400 kV Přechodová bariéra přes dálková vedení trubní a jiná vedení po povrchu plynovod, ropovod, kabely atd.</t>
  </si>
  <si>
    <t>380622153</t>
  </si>
  <si>
    <t>15+38</t>
  </si>
  <si>
    <t>58</t>
  </si>
  <si>
    <t>210062081</t>
  </si>
  <si>
    <t>Ostatní práce na venkovnímu vedení 110, 220 nebo 400 kV bariera včetně odstranění přes silnice a cesty</t>
  </si>
  <si>
    <t>271886953</t>
  </si>
  <si>
    <t>59</t>
  </si>
  <si>
    <t>210062092</t>
  </si>
  <si>
    <t>Montáž příslušenství venkovního vedení vvn včetně rozvozu - plošná instalace tlumiče vibrací</t>
  </si>
  <si>
    <t>1533821830</t>
  </si>
  <si>
    <t>SO 01; Souhrn materiálu</t>
  </si>
  <si>
    <t>60</t>
  </si>
  <si>
    <t>210062095</t>
  </si>
  <si>
    <t>Montáž příslušenství venkovního vedení vvn včetně rozvozu - plošná instalace výstražných, číslovacích a jiných tabulek</t>
  </si>
  <si>
    <t>2022673273</t>
  </si>
  <si>
    <t>169+169+6</t>
  </si>
  <si>
    <t>61</t>
  </si>
  <si>
    <t>210062096</t>
  </si>
  <si>
    <t>Montáž příslušenství venkovního vedení vvn včetně rozvozu - plošná instalace ochranné tyče proti usedání ptáků</t>
  </si>
  <si>
    <t>1845019218</t>
  </si>
  <si>
    <t>436</t>
  </si>
  <si>
    <t>62</t>
  </si>
  <si>
    <t>210063001</t>
  </si>
  <si>
    <t>Rozvoz lan venkovního vedení vvn průřezové plochy do 300 mm2</t>
  </si>
  <si>
    <t>85189641</t>
  </si>
  <si>
    <t>SO 01; Rozpis materiálu</t>
  </si>
  <si>
    <t>77,762</t>
  </si>
  <si>
    <t>63</t>
  </si>
  <si>
    <t>E_1</t>
  </si>
  <si>
    <t xml:space="preserve">Montáž plašičů </t>
  </si>
  <si>
    <t>-319597733</t>
  </si>
  <si>
    <t>E_2</t>
  </si>
  <si>
    <t>Montáž mezifázových rozpěrek</t>
  </si>
  <si>
    <t>351852423</t>
  </si>
  <si>
    <t>M-ZL2</t>
  </si>
  <si>
    <t>Elektromontáž - KZL a ZL</t>
  </si>
  <si>
    <t>65</t>
  </si>
  <si>
    <t>210062013</t>
  </si>
  <si>
    <t>Montáž jednoho zemnícího lana venkovního vedení 110, 220 nebo 400 kV kombinovaného s optickými vlákny včetně propojení na konstrukci stožár nosný</t>
  </si>
  <si>
    <t>237726998</t>
  </si>
  <si>
    <t>66</t>
  </si>
  <si>
    <t>210062014</t>
  </si>
  <si>
    <t>Montáž jednoho zemnícího lana venkovního vedení 110, 220 nebo 400 kV kombinovaného s optickými vlákny včetně propojení na konstrukci stožár kotevní</t>
  </si>
  <si>
    <t>1246096992</t>
  </si>
  <si>
    <t>67</t>
  </si>
  <si>
    <t>210062015</t>
  </si>
  <si>
    <t>Montáž jednoho zemnícího lana venkovního vedení 110, 220 nebo 400 kV kombinovaného s optickými vlákny včetně propojení na konstrukci stožár kotevní se spojkou</t>
  </si>
  <si>
    <t>1800335373</t>
  </si>
  <si>
    <t>68</t>
  </si>
  <si>
    <t>210062016</t>
  </si>
  <si>
    <t>Montáž jednoho zemnícího lana venkovního vedení 110, 220 nebo 400 kV kombinovaného s optickými vlákny včetně propojení na konstrukci rozvinutí a nahození tažného lana v rozpětí</t>
  </si>
  <si>
    <t>2047710558</t>
  </si>
  <si>
    <t>143+25+1+0,5+0,5</t>
  </si>
  <si>
    <t>69</t>
  </si>
  <si>
    <t>210062017</t>
  </si>
  <si>
    <t xml:space="preserve">Montáž jednoho zemnícího lana venkovního vedení 110, 220 nebo 400 kV kombinovaného s optickými vlákny včetně propojení na konstrukci tažení včetně rozvinování a regulování lana </t>
  </si>
  <si>
    <t>km</t>
  </si>
  <si>
    <t>316471199</t>
  </si>
  <si>
    <t>SO 01; Rozpis materiálu KZL</t>
  </si>
  <si>
    <t>25,653</t>
  </si>
  <si>
    <t>70</t>
  </si>
  <si>
    <t>210062018</t>
  </si>
  <si>
    <t>Montáž jednoho zemnícího lana venkovního vedení 110, 220 nebo 400 kV kombinovaného s optickými vlákny včetně propojení na konstrukci Příplatek k cenám za tažení lana pomocí brzd</t>
  </si>
  <si>
    <t>57622035</t>
  </si>
  <si>
    <t>71</t>
  </si>
  <si>
    <t>210062021_2</t>
  </si>
  <si>
    <t>586977868</t>
  </si>
  <si>
    <t>18*18</t>
  </si>
  <si>
    <t>72</t>
  </si>
  <si>
    <t>210062022_1</t>
  </si>
  <si>
    <t>1541574383</t>
  </si>
  <si>
    <t>1*40</t>
  </si>
  <si>
    <t>73</t>
  </si>
  <si>
    <t>210062041_3</t>
  </si>
  <si>
    <t>Ostatní práce na venkovnímu vedení 110, 220 nebo 400 kV Přechodová bariéra přes dálková vedení trubní a jiná vedení po povrchu plynovod, ropovod, kabely atd.(50%)</t>
  </si>
  <si>
    <t>-1943512659</t>
  </si>
  <si>
    <t>74</t>
  </si>
  <si>
    <t>210062081_1</t>
  </si>
  <si>
    <t>Ostatní práce na venkovnímu vedení 110, 220 nebo 400 kV bariera včetně odstranění přes silnice a cesty (50%)</t>
  </si>
  <si>
    <t>988173217</t>
  </si>
  <si>
    <t>75</t>
  </si>
  <si>
    <t>210062092_2</t>
  </si>
  <si>
    <t>475598801</t>
  </si>
  <si>
    <t>136+102</t>
  </si>
  <si>
    <t>76</t>
  </si>
  <si>
    <t>210063001_2</t>
  </si>
  <si>
    <t>67477091</t>
  </si>
  <si>
    <t>12,58</t>
  </si>
  <si>
    <t>77</t>
  </si>
  <si>
    <t>220182115</t>
  </si>
  <si>
    <t>Kabely dálkové sítě metalické a optické Měření útlumu optického kabelu se 48 vlákny po položení nebo zavěšení</t>
  </si>
  <si>
    <t>CS ÚRS 2013 01</t>
  </si>
  <si>
    <t>-38310017</t>
  </si>
  <si>
    <t>SO 01; Soupis bubnů</t>
  </si>
  <si>
    <t>78</t>
  </si>
  <si>
    <t>220182205</t>
  </si>
  <si>
    <t>Kabely dálkové sítě metalické a optické Montáž spojky optického kabelu s 48 vlákny</t>
  </si>
  <si>
    <t>1462931321</t>
  </si>
  <si>
    <t>79</t>
  </si>
  <si>
    <t>220182515_1</t>
  </si>
  <si>
    <t>Kabely dálkové sítě metalické a optické Komplexní vyzkoušení úseku optického kabelu s 48 vlákny pro 2 vlnové délky</t>
  </si>
  <si>
    <t>129298424</t>
  </si>
  <si>
    <t>80</t>
  </si>
  <si>
    <t>220182535</t>
  </si>
  <si>
    <t>Kabely dálkové sítě metalické a optické Měření útlumu optického kabelu na třech vlnových délkách se 48 vlákny při montáži (po položení)</t>
  </si>
  <si>
    <t>úsek</t>
  </si>
  <si>
    <t>-1738340849</t>
  </si>
  <si>
    <t>81</t>
  </si>
  <si>
    <t>KZL_2</t>
  </si>
  <si>
    <t>Odevzdávací protokol (do 10 krabíc, 25-48 váken)</t>
  </si>
  <si>
    <t>1365271386</t>
  </si>
  <si>
    <t>82</t>
  </si>
  <si>
    <t>210062097</t>
  </si>
  <si>
    <t>Montáž příslušenství venkovního vedení vvn včetně rozvozu - plošná instalace výstražné kulové značky na zemnící lano při jeho tažení</t>
  </si>
  <si>
    <t>1652457016</t>
  </si>
  <si>
    <t>83</t>
  </si>
  <si>
    <t>KZL_4</t>
  </si>
  <si>
    <t>-474232532</t>
  </si>
  <si>
    <t>118</t>
  </si>
  <si>
    <t>M-S</t>
  </si>
  <si>
    <t>Materiál stožáry+ základy</t>
  </si>
  <si>
    <t>84</t>
  </si>
  <si>
    <t>M</t>
  </si>
  <si>
    <t>130210150</t>
  </si>
  <si>
    <t>tyč ocelová žebírková, výztuž do betonu, zn.oceli BSt 500S, v tyčích, D 16 mm</t>
  </si>
  <si>
    <t>128</t>
  </si>
  <si>
    <t>-273044582</t>
  </si>
  <si>
    <t>P</t>
  </si>
  <si>
    <t>Poznámka k položce:_x000d_
Hmotnost: 1,58 kg/m</t>
  </si>
  <si>
    <t>86</t>
  </si>
  <si>
    <t>MS_2</t>
  </si>
  <si>
    <t>Separační nátěr SEPAREN SPECIAL - 0,02 l/m2 formy</t>
  </si>
  <si>
    <t>l</t>
  </si>
  <si>
    <t>-481672457</t>
  </si>
  <si>
    <t>87</t>
  </si>
  <si>
    <t>MS_3</t>
  </si>
  <si>
    <t>Ocelové plechy ocel S 235, 200x200x12mm</t>
  </si>
  <si>
    <t>kg</t>
  </si>
  <si>
    <t>-2095178230</t>
  </si>
  <si>
    <t>88</t>
  </si>
  <si>
    <t>MS_4</t>
  </si>
  <si>
    <t>Ocelové plechy ocel S 235, 200x200x10mm</t>
  </si>
  <si>
    <t>876226642</t>
  </si>
  <si>
    <t>183</t>
  </si>
  <si>
    <t>MS_5</t>
  </si>
  <si>
    <t xml:space="preserve">Vodonepropust. přís. do betonu XYPEX Admix C1000 (NF) zhlaví   </t>
  </si>
  <si>
    <t>1097130992</t>
  </si>
  <si>
    <t>M_E.ON</t>
  </si>
  <si>
    <t>Materiál - E.ON - NENACEŇOVAT</t>
  </si>
  <si>
    <t>89</t>
  </si>
  <si>
    <t>MS_1</t>
  </si>
  <si>
    <t>Ocelová konstrukce</t>
  </si>
  <si>
    <t>256</t>
  </si>
  <si>
    <t>-1692360590</t>
  </si>
  <si>
    <t>90</t>
  </si>
  <si>
    <t>Lano_1</t>
  </si>
  <si>
    <t>243-AL1/39-ST1A</t>
  </si>
  <si>
    <t>-1376086475</t>
  </si>
  <si>
    <t>91</t>
  </si>
  <si>
    <t>LG 60/22/1200</t>
  </si>
  <si>
    <t>Izolátor 100 kN</t>
  </si>
  <si>
    <t>ks</t>
  </si>
  <si>
    <t>-1018764780</t>
  </si>
  <si>
    <t>92</t>
  </si>
  <si>
    <t>KZL_1</t>
  </si>
  <si>
    <t xml:space="preserve">OPGW  - 2S 2/24 (M112/R62 - 101)</t>
  </si>
  <si>
    <t>1631081519</t>
  </si>
  <si>
    <t>93</t>
  </si>
  <si>
    <t>3.46625-13</t>
  </si>
  <si>
    <t>Spojovací krabice</t>
  </si>
  <si>
    <t>1364470757</t>
  </si>
  <si>
    <t>94</t>
  </si>
  <si>
    <t>235 118.4</t>
  </si>
  <si>
    <t>Závěsný kloub</t>
  </si>
  <si>
    <t>685748997</t>
  </si>
  <si>
    <t>95</t>
  </si>
  <si>
    <t>235 444</t>
  </si>
  <si>
    <t>354104080</t>
  </si>
  <si>
    <t>96</t>
  </si>
  <si>
    <t>235 542</t>
  </si>
  <si>
    <t>Třmen</t>
  </si>
  <si>
    <t>-1583600881</t>
  </si>
  <si>
    <t>97</t>
  </si>
  <si>
    <t>235 543</t>
  </si>
  <si>
    <t>-1158146544</t>
  </si>
  <si>
    <t>98</t>
  </si>
  <si>
    <t>231 447</t>
  </si>
  <si>
    <t>Dvojité oko přímé</t>
  </si>
  <si>
    <t>-1840368756</t>
  </si>
  <si>
    <t>99</t>
  </si>
  <si>
    <t>231 407</t>
  </si>
  <si>
    <t>Dvojité oko křížové</t>
  </si>
  <si>
    <t>-1603852220</t>
  </si>
  <si>
    <t>100</t>
  </si>
  <si>
    <t>231 411.3</t>
  </si>
  <si>
    <t>-1755729482</t>
  </si>
  <si>
    <t>101</t>
  </si>
  <si>
    <t>231 511</t>
  </si>
  <si>
    <t>-1525384006</t>
  </si>
  <si>
    <t>102</t>
  </si>
  <si>
    <t>233 417</t>
  </si>
  <si>
    <t>Rozpěrka</t>
  </si>
  <si>
    <t>-2116093094</t>
  </si>
  <si>
    <t>103</t>
  </si>
  <si>
    <t>B118223A01</t>
  </si>
  <si>
    <t>Kotevní svorká klínová</t>
  </si>
  <si>
    <t>1873488661</t>
  </si>
  <si>
    <t>104</t>
  </si>
  <si>
    <t>102 113.1</t>
  </si>
  <si>
    <t>Ochranná armatura</t>
  </si>
  <si>
    <t>1359517010</t>
  </si>
  <si>
    <t>105</t>
  </si>
  <si>
    <t>219 302</t>
  </si>
  <si>
    <t>Svorník</t>
  </si>
  <si>
    <t>1305776168</t>
  </si>
  <si>
    <t>106</t>
  </si>
  <si>
    <t>104206KB</t>
  </si>
  <si>
    <t>Nosná svorka s ochrannou spirálou</t>
  </si>
  <si>
    <t>93267011</t>
  </si>
  <si>
    <t>107</t>
  </si>
  <si>
    <t>136 224</t>
  </si>
  <si>
    <t>Nosná svorka výkyvná</t>
  </si>
  <si>
    <t>-875048997</t>
  </si>
  <si>
    <t>108</t>
  </si>
  <si>
    <t>231 528</t>
  </si>
  <si>
    <t>Vidlice s okem přímá</t>
  </si>
  <si>
    <t>58401497</t>
  </si>
  <si>
    <t>109</t>
  </si>
  <si>
    <t>231 561</t>
  </si>
  <si>
    <t>Vidlice s okem křížová</t>
  </si>
  <si>
    <t>-1905045363</t>
  </si>
  <si>
    <t>110</t>
  </si>
  <si>
    <t>231 561.2</t>
  </si>
  <si>
    <t>-200671167</t>
  </si>
  <si>
    <t>111</t>
  </si>
  <si>
    <t>165 622</t>
  </si>
  <si>
    <t>Proudová svorka lisovaná</t>
  </si>
  <si>
    <t>1127303532</t>
  </si>
  <si>
    <t>112</t>
  </si>
  <si>
    <t>167 625</t>
  </si>
  <si>
    <t>Proudová svorka</t>
  </si>
  <si>
    <t>-848866681</t>
  </si>
  <si>
    <t>113</t>
  </si>
  <si>
    <t>340 023.1</t>
  </si>
  <si>
    <t>Přístrojová svorka</t>
  </si>
  <si>
    <t>1016890327</t>
  </si>
  <si>
    <t>114</t>
  </si>
  <si>
    <t>521 506</t>
  </si>
  <si>
    <t>Ochranná tyč</t>
  </si>
  <si>
    <t>-1541495390</t>
  </si>
  <si>
    <t>115</t>
  </si>
  <si>
    <t>B161002A02</t>
  </si>
  <si>
    <t>Tlumič vibrací+spirála</t>
  </si>
  <si>
    <t>1015984539</t>
  </si>
  <si>
    <t>116</t>
  </si>
  <si>
    <t>B181001A05</t>
  </si>
  <si>
    <t>Tabulový plašič ptáku</t>
  </si>
  <si>
    <t>56641363</t>
  </si>
  <si>
    <t>117</t>
  </si>
  <si>
    <t>B171091A02</t>
  </si>
  <si>
    <t>Mezifázová rozpěrka</t>
  </si>
  <si>
    <t>1021940241</t>
  </si>
  <si>
    <t>LTA 144 180/06lis</t>
  </si>
  <si>
    <t>Nosná svorka spirálová</t>
  </si>
  <si>
    <t>1809874804</t>
  </si>
  <si>
    <t>119</t>
  </si>
  <si>
    <t>F03140-52A01</t>
  </si>
  <si>
    <t>Zemnící můstek</t>
  </si>
  <si>
    <t>-1333838573</t>
  </si>
  <si>
    <t>120</t>
  </si>
  <si>
    <t>060501.01</t>
  </si>
  <si>
    <t>48176131</t>
  </si>
  <si>
    <t>121</t>
  </si>
  <si>
    <t>2982336</t>
  </si>
  <si>
    <t>Spoj materiál M12x40 (A2)</t>
  </si>
  <si>
    <t>-2144163010</t>
  </si>
  <si>
    <t>122</t>
  </si>
  <si>
    <t>2982456</t>
  </si>
  <si>
    <t>Spoj. materiál M16x50 (A2)</t>
  </si>
  <si>
    <t>2229853</t>
  </si>
  <si>
    <t>123</t>
  </si>
  <si>
    <t>B853002A06</t>
  </si>
  <si>
    <t>Tlumič vibrací</t>
  </si>
  <si>
    <t>-1203565984</t>
  </si>
  <si>
    <t>124</t>
  </si>
  <si>
    <t>B853002A01</t>
  </si>
  <si>
    <t>-237360775</t>
  </si>
  <si>
    <t>125</t>
  </si>
  <si>
    <t>F16049A03</t>
  </si>
  <si>
    <t>Dvojitá vidlice</t>
  </si>
  <si>
    <t>346938616</t>
  </si>
  <si>
    <t>126</t>
  </si>
  <si>
    <t>8413313</t>
  </si>
  <si>
    <t>1612339398</t>
  </si>
  <si>
    <t>127</t>
  </si>
  <si>
    <t>8431337</t>
  </si>
  <si>
    <t>-1137260151</t>
  </si>
  <si>
    <t>F13804A01</t>
  </si>
  <si>
    <t>Kotevní zemnící svorka</t>
  </si>
  <si>
    <t>-250522388</t>
  </si>
  <si>
    <t>129</t>
  </si>
  <si>
    <t>F02686A02</t>
  </si>
  <si>
    <t>Očnice</t>
  </si>
  <si>
    <t>-2097544386</t>
  </si>
  <si>
    <t>130</t>
  </si>
  <si>
    <t>AW225153s</t>
  </si>
  <si>
    <t>Kotevní spirála</t>
  </si>
  <si>
    <t>1302795585</t>
  </si>
  <si>
    <t>131</t>
  </si>
  <si>
    <t>RW148200lis</t>
  </si>
  <si>
    <t>Ochranná spirála</t>
  </si>
  <si>
    <t>-190247288</t>
  </si>
  <si>
    <t>132</t>
  </si>
  <si>
    <t>B832001KB.A12/B14</t>
  </si>
  <si>
    <t>-2053726310</t>
  </si>
  <si>
    <t>133</t>
  </si>
  <si>
    <t>F11060-20A09</t>
  </si>
  <si>
    <t>Stožárová příchytka</t>
  </si>
  <si>
    <t>-1828447167</t>
  </si>
  <si>
    <t>134</t>
  </si>
  <si>
    <t>F11060-02A09</t>
  </si>
  <si>
    <t>Vložka</t>
  </si>
  <si>
    <t>1826810254</t>
  </si>
  <si>
    <t>135</t>
  </si>
  <si>
    <t>235 118.4_1</t>
  </si>
  <si>
    <t>-1393099362</t>
  </si>
  <si>
    <t>136</t>
  </si>
  <si>
    <t>235 542_1</t>
  </si>
  <si>
    <t>-1632820483</t>
  </si>
  <si>
    <t>137</t>
  </si>
  <si>
    <t>235 543_1</t>
  </si>
  <si>
    <t>720623089</t>
  </si>
  <si>
    <t>138</t>
  </si>
  <si>
    <t>162 800.3</t>
  </si>
  <si>
    <t>Adaptér</t>
  </si>
  <si>
    <t>989184402</t>
  </si>
  <si>
    <t>139</t>
  </si>
  <si>
    <t>214 161</t>
  </si>
  <si>
    <t>Palička s okem</t>
  </si>
  <si>
    <t>-1029628582</t>
  </si>
  <si>
    <t>140</t>
  </si>
  <si>
    <t>214 161.1</t>
  </si>
  <si>
    <t>1676605996</t>
  </si>
  <si>
    <t>141</t>
  </si>
  <si>
    <t>162 958/A14B2</t>
  </si>
  <si>
    <t>Zemnící svorka pevná</t>
  </si>
  <si>
    <t>913341207</t>
  </si>
  <si>
    <t>142</t>
  </si>
  <si>
    <t>162 910</t>
  </si>
  <si>
    <t>Nosná uzemňovací svorka pevná</t>
  </si>
  <si>
    <t>289151625</t>
  </si>
  <si>
    <t>167 062/A4B3</t>
  </si>
  <si>
    <t>Proudová svorka rozebíratelná</t>
  </si>
  <si>
    <t>52096586</t>
  </si>
  <si>
    <t>144</t>
  </si>
  <si>
    <t>VZL 50/435</t>
  </si>
  <si>
    <t>Tyčový izolátor</t>
  </si>
  <si>
    <t>-1704677256</t>
  </si>
  <si>
    <t>145</t>
  </si>
  <si>
    <t>B181001A01</t>
  </si>
  <si>
    <t>1844615285</t>
  </si>
  <si>
    <t>146</t>
  </si>
  <si>
    <t>B133004A03.2</t>
  </si>
  <si>
    <t>Kulová značka</t>
  </si>
  <si>
    <t>1180319647</t>
  </si>
  <si>
    <t>147</t>
  </si>
  <si>
    <t>RW 165100lis</t>
  </si>
  <si>
    <t>Ochranní spirála</t>
  </si>
  <si>
    <t>-450470607</t>
  </si>
  <si>
    <t>148</t>
  </si>
  <si>
    <t>B118203A01_1</t>
  </si>
  <si>
    <t>Kotevní svorka klínová</t>
  </si>
  <si>
    <t>371631025</t>
  </si>
  <si>
    <t>149</t>
  </si>
  <si>
    <t>Lano_2</t>
  </si>
  <si>
    <t>184-AL1/30ST1A</t>
  </si>
  <si>
    <t>2018776715</t>
  </si>
  <si>
    <t>150</t>
  </si>
  <si>
    <t>MS_7</t>
  </si>
  <si>
    <t xml:space="preserve">Farba pro letecké značení - podkladová  PILOT QD PRIMER 4m2/kg (+20%)</t>
  </si>
  <si>
    <t>-261433866</t>
  </si>
  <si>
    <t>151</t>
  </si>
  <si>
    <t>MS_8</t>
  </si>
  <si>
    <t xml:space="preserve">Farba pro letecké značení - Trafic white 9016  4m2/kg (+20%)</t>
  </si>
  <si>
    <t>1245734651</t>
  </si>
  <si>
    <t>152</t>
  </si>
  <si>
    <t>MS_9</t>
  </si>
  <si>
    <t>Farba pro letecké značení - Trafic red 3020 4m2/kg (+20%)</t>
  </si>
  <si>
    <t>242962015</t>
  </si>
  <si>
    <t>184</t>
  </si>
  <si>
    <t>MS_10</t>
  </si>
  <si>
    <t>Ředidlo Thinner no.7</t>
  </si>
  <si>
    <t>-1629833709</t>
  </si>
  <si>
    <t>M_01</t>
  </si>
  <si>
    <t>Materiál - vodiče</t>
  </si>
  <si>
    <t>153</t>
  </si>
  <si>
    <t>11ST06d/o1</t>
  </si>
  <si>
    <t>Kombinovaná bezpečnostní tabulka</t>
  </si>
  <si>
    <t>166254751</t>
  </si>
  <si>
    <t>154</t>
  </si>
  <si>
    <t>11-ST35</t>
  </si>
  <si>
    <t>Bezpečnostní tabulka</t>
  </si>
  <si>
    <t>1708671874</t>
  </si>
  <si>
    <t>155</t>
  </si>
  <si>
    <t>ED 06-4-0457</t>
  </si>
  <si>
    <t>Tabulka sledu fází</t>
  </si>
  <si>
    <t>290365065</t>
  </si>
  <si>
    <t>156</t>
  </si>
  <si>
    <t>FeZn 30x4 mm</t>
  </si>
  <si>
    <t>Zemnící pásek</t>
  </si>
  <si>
    <t>-1132503369</t>
  </si>
  <si>
    <t>157</t>
  </si>
  <si>
    <t>SR 02 (M8)</t>
  </si>
  <si>
    <t>Odboční spojovací svorka</t>
  </si>
  <si>
    <t>-347191073</t>
  </si>
  <si>
    <t>158</t>
  </si>
  <si>
    <t>M_1</t>
  </si>
  <si>
    <t>Spojovací materiál</t>
  </si>
  <si>
    <t>-67302235</t>
  </si>
  <si>
    <t>O</t>
  </si>
  <si>
    <t>Odpady</t>
  </si>
  <si>
    <t>159</t>
  </si>
  <si>
    <t>460120019</t>
  </si>
  <si>
    <t>Ostatní zemní práce při stavbě nadzemních vedení naložení výkopku strojně, z hornin třídy 1 až 4</t>
  </si>
  <si>
    <t>-685210787</t>
  </si>
  <si>
    <t>4805</t>
  </si>
  <si>
    <t>160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</si>
  <si>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</si>
  <si>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</si>
  <si>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1250372337</t>
  </si>
  <si>
    <t>161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</si>
  <si>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</si>
  <si>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</si>
  <si>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-173834352</t>
  </si>
  <si>
    <t>4805*20</t>
  </si>
  <si>
    <t>162</t>
  </si>
  <si>
    <t>O_5</t>
  </si>
  <si>
    <t>Poplatek sa uskladnení zeminy - zemník</t>
  </si>
  <si>
    <t>558441623</t>
  </si>
  <si>
    <t>163</t>
  </si>
  <si>
    <t>460600061</t>
  </si>
  <si>
    <t>Přemístění (odvoz) horniny, suti a vybouraných hmot odvoz suti a vybouraných hmot do 1 km - betón</t>
  </si>
  <si>
    <t>-794209775</t>
  </si>
  <si>
    <t>POV; Technická zpráva odst. 8.2</t>
  </si>
  <si>
    <t>458*2,2</t>
  </si>
  <si>
    <t>164</t>
  </si>
  <si>
    <t>460600071</t>
  </si>
  <si>
    <t>Přemístění (odvoz) horniny, suti a vybouraných hmot odvoz suti a vybouraných hmot Příplatek k ceně za každý další i započatý 1 km (beton)</t>
  </si>
  <si>
    <t>-1837112458</t>
  </si>
  <si>
    <t>458*2,2*20</t>
  </si>
  <si>
    <t>165</t>
  </si>
  <si>
    <t>O_2</t>
  </si>
  <si>
    <t>Poplatek za uložení bet. suti</t>
  </si>
  <si>
    <t>-1755786558</t>
  </si>
  <si>
    <t>166</t>
  </si>
  <si>
    <t>460600061_1</t>
  </si>
  <si>
    <t>Přemístění (odvoz) horniny, suti a vybouraných hmot odvoz suti a vybouraných hmot do 1 km - izolátory</t>
  </si>
  <si>
    <t>-299624592</t>
  </si>
  <si>
    <t>167</t>
  </si>
  <si>
    <t>460600071_1</t>
  </si>
  <si>
    <t>Přemístění (odvoz) horniny, suti a vybouraných hmot odvoz suti a vybouraných hmot Příplatek k ceně za každý další i započatý 1 km (izolátory)</t>
  </si>
  <si>
    <t>-249596628</t>
  </si>
  <si>
    <t>29*20</t>
  </si>
  <si>
    <t>168</t>
  </si>
  <si>
    <t>O_1</t>
  </si>
  <si>
    <t>Poplatek za uložení izolátoru</t>
  </si>
  <si>
    <t>268779640</t>
  </si>
  <si>
    <t>169</t>
  </si>
  <si>
    <t>460600061_2</t>
  </si>
  <si>
    <t>Přemístění (odvoz) horniny, suti a vybouraných hmot odvoz suti a vybouraných hmot do 1 km - armatury + přístroje</t>
  </si>
  <si>
    <t>1704750521</t>
  </si>
  <si>
    <t>10,3+0,15</t>
  </si>
  <si>
    <t>170</t>
  </si>
  <si>
    <t>460600071_2</t>
  </si>
  <si>
    <t>Přemístění (odvoz) horniny, suti a vybouraných hmot odvoz suti a vybouraných hmot Příplatek k ceně za každý další i započatý 1 km (armatury+přístroje)</t>
  </si>
  <si>
    <t>805512727</t>
  </si>
  <si>
    <t>(10,3+0,15)*20</t>
  </si>
  <si>
    <t>171</t>
  </si>
  <si>
    <t>997013511_3</t>
  </si>
  <si>
    <t>Odvoz suti a vybouraných hmot z meziskládky na skládku do 1 km s naložením a se složením - obaly z barev</t>
  </si>
  <si>
    <t>1686217845</t>
  </si>
  <si>
    <t>15/1000</t>
  </si>
  <si>
    <t>172</t>
  </si>
  <si>
    <t>460600071_3</t>
  </si>
  <si>
    <t>Příplatek k odvozu suti a vybouraných hmot za každý další 1 km (20km) - obaly z barev</t>
  </si>
  <si>
    <t>-1288786228</t>
  </si>
  <si>
    <t>15/1000*20</t>
  </si>
  <si>
    <t>173</t>
  </si>
  <si>
    <t>O_3</t>
  </si>
  <si>
    <t>Poplatek za uložení stavebního odpadu na skládce (skládkovné) obaly z barev</t>
  </si>
  <si>
    <t>-821938867</t>
  </si>
  <si>
    <t>174</t>
  </si>
  <si>
    <t>997013511_4</t>
  </si>
  <si>
    <t>Odvoz suti a vybouraných hmot z meziskládky na skládku do 1 km s naložením a se složením - plast (brvna+SOK)</t>
  </si>
  <si>
    <t>-2103968368</t>
  </si>
  <si>
    <t>22+4,3</t>
  </si>
  <si>
    <t>175</t>
  </si>
  <si>
    <t>460600071_4</t>
  </si>
  <si>
    <t>Příplatek k odvozu suti a vybouraných hmot za každý další 1 km (20km) (sklo, plast)</t>
  </si>
  <si>
    <t>-65010276</t>
  </si>
  <si>
    <t>(22+4,3)*20</t>
  </si>
  <si>
    <t>176</t>
  </si>
  <si>
    <t>O_4</t>
  </si>
  <si>
    <t>Poplatek za uložení stavebního odpadu na skládce (skládkovné) z plastových materiálů</t>
  </si>
  <si>
    <t>-1972676176</t>
  </si>
  <si>
    <t>SO26</t>
  </si>
  <si>
    <t>Optický kabel</t>
  </si>
  <si>
    <t>177</t>
  </si>
  <si>
    <t>SO_a</t>
  </si>
  <si>
    <t>Rozvodna Telč -práce</t>
  </si>
  <si>
    <t>916807495</t>
  </si>
  <si>
    <t>SO 26; Výkaz výměr</t>
  </si>
  <si>
    <t>178</t>
  </si>
  <si>
    <t>SO_b</t>
  </si>
  <si>
    <t>Rozvodna Telč - materiál</t>
  </si>
  <si>
    <t>58549217</t>
  </si>
  <si>
    <t>179</t>
  </si>
  <si>
    <t>SO_c</t>
  </si>
  <si>
    <t>Rozvodna Jihlava -práce</t>
  </si>
  <si>
    <t>1450546700</t>
  </si>
  <si>
    <t>180</t>
  </si>
  <si>
    <t>SO_d</t>
  </si>
  <si>
    <t>Rozvodna Jihlava - materiál</t>
  </si>
  <si>
    <t>1061879357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</si>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</sst>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08_02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V520 - výměna vedení - 2020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21. 6. 2020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E.ON Distribuce a.s.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Edwin Bohemia s.r.o.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Ing. Marečková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75</v>
      </c>
      <c r="BT54" s="110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111" t="s">
        <v>79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'08_02 - V520 - výměna ved...'!J28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'08_02 - V520 - výměna ved...'!P84</f>
        <v>0</v>
      </c>
      <c r="AV55" s="120">
        <f>'08_02 - V520 - výměna ved...'!J31</f>
        <v>0</v>
      </c>
      <c r="AW55" s="120">
        <f>'08_02 - V520 - výměna ved...'!J32</f>
        <v>0</v>
      </c>
      <c r="AX55" s="120">
        <f>'08_02 - V520 - výměna ved...'!J33</f>
        <v>0</v>
      </c>
      <c r="AY55" s="120">
        <f>'08_02 - V520 - výměna ved...'!J34</f>
        <v>0</v>
      </c>
      <c r="AZ55" s="120">
        <f>'08_02 - V520 - výměna ved...'!F31</f>
        <v>0</v>
      </c>
      <c r="BA55" s="120">
        <f>'08_02 - V520 - výměna ved...'!F32</f>
        <v>0</v>
      </c>
      <c r="BB55" s="120">
        <f>'08_02 - V520 - výměna ved...'!F33</f>
        <v>0</v>
      </c>
      <c r="BC55" s="120">
        <f>'08_02 - V520 - výměna ved...'!F34</f>
        <v>0</v>
      </c>
      <c r="BD55" s="122">
        <f>'08_02 - V520 - výměna ved...'!F35</f>
        <v>0</v>
      </c>
      <c r="BE55" s="7"/>
      <c r="BT55" s="123" t="s">
        <v>81</v>
      </c>
      <c r="BU55" s="123" t="s">
        <v>82</v>
      </c>
      <c r="BV55" s="123" t="s">
        <v>77</v>
      </c>
      <c r="BW55" s="123" t="s">
        <v>5</v>
      </c>
      <c r="BX55" s="123" t="s">
        <v>78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14HJYSaYkU2UelitQjvESX7eAeInH6ohajORRg4Zd8sQiTQJcV2umo4vYH5+lsLlc2od/RevFM5I9XL0D+qLxQ==" hashValue="kzbm4UOmsktESokzKaKhtQvLVEz670Uez8BvLU5urn/44s4fGKPVc7hg9Pmdu2cJtuMCL1w7k0J3nYrIUaJAu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8_02 - V520 - výměna ved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1"/>
      <c r="AT3" s="18" t="s">
        <v>83</v>
      </c>
    </row>
    <row r="4" s="1" customFormat="1" ht="24.96" customHeight="1">
      <c r="B4" s="21"/>
      <c r="D4" s="128" t="s">
        <v>84</v>
      </c>
      <c r="I4" s="124"/>
      <c r="L4" s="21"/>
      <c r="M4" s="129" t="s">
        <v>10</v>
      </c>
      <c r="AT4" s="18" t="s">
        <v>4</v>
      </c>
    </row>
    <row r="5" s="1" customFormat="1" ht="6.96" customHeight="1">
      <c r="B5" s="21"/>
      <c r="I5" s="124"/>
      <c r="L5" s="21"/>
    </row>
    <row r="6" s="2" customFormat="1" ht="12" customHeight="1">
      <c r="A6" s="39"/>
      <c r="B6" s="45"/>
      <c r="C6" s="39"/>
      <c r="D6" s="130" t="s">
        <v>16</v>
      </c>
      <c r="E6" s="39"/>
      <c r="F6" s="39"/>
      <c r="G6" s="39"/>
      <c r="H6" s="39"/>
      <c r="I6" s="131"/>
      <c r="J6" s="39"/>
      <c r="K6" s="39"/>
      <c r="L6" s="132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3" t="s">
        <v>17</v>
      </c>
      <c r="F7" s="39"/>
      <c r="G7" s="39"/>
      <c r="H7" s="39"/>
      <c r="I7" s="131"/>
      <c r="J7" s="39"/>
      <c r="K7" s="39"/>
      <c r="L7" s="132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131"/>
      <c r="J8" s="39"/>
      <c r="K8" s="39"/>
      <c r="L8" s="132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0" t="s">
        <v>18</v>
      </c>
      <c r="E9" s="39"/>
      <c r="F9" s="134" t="s">
        <v>19</v>
      </c>
      <c r="G9" s="39"/>
      <c r="H9" s="39"/>
      <c r="I9" s="135" t="s">
        <v>20</v>
      </c>
      <c r="J9" s="134" t="s">
        <v>19</v>
      </c>
      <c r="K9" s="39"/>
      <c r="L9" s="132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0" t="s">
        <v>21</v>
      </c>
      <c r="E10" s="39"/>
      <c r="F10" s="134" t="s">
        <v>22</v>
      </c>
      <c r="G10" s="39"/>
      <c r="H10" s="39"/>
      <c r="I10" s="135" t="s">
        <v>23</v>
      </c>
      <c r="J10" s="136" t="str">
        <f>'Rekapitulace stavby'!AN8</f>
        <v>21. 6. 2020</v>
      </c>
      <c r="K10" s="39"/>
      <c r="L10" s="132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131"/>
      <c r="J11" s="39"/>
      <c r="K11" s="39"/>
      <c r="L11" s="132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0" t="s">
        <v>25</v>
      </c>
      <c r="E12" s="39"/>
      <c r="F12" s="39"/>
      <c r="G12" s="39"/>
      <c r="H12" s="39"/>
      <c r="I12" s="135" t="s">
        <v>26</v>
      </c>
      <c r="J12" s="134" t="s">
        <v>27</v>
      </c>
      <c r="K12" s="39"/>
      <c r="L12" s="132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4" t="s">
        <v>28</v>
      </c>
      <c r="F13" s="39"/>
      <c r="G13" s="39"/>
      <c r="H13" s="39"/>
      <c r="I13" s="135" t="s">
        <v>29</v>
      </c>
      <c r="J13" s="134" t="s">
        <v>30</v>
      </c>
      <c r="K13" s="39"/>
      <c r="L13" s="13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31"/>
      <c r="J14" s="39"/>
      <c r="K14" s="39"/>
      <c r="L14" s="132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0" t="s">
        <v>31</v>
      </c>
      <c r="E15" s="39"/>
      <c r="F15" s="39"/>
      <c r="G15" s="39"/>
      <c r="H15" s="39"/>
      <c r="I15" s="135" t="s">
        <v>26</v>
      </c>
      <c r="J15" s="34" t="str">
        <f>'Rekapitulace stavby'!AN13</f>
        <v>Vyplň údaj</v>
      </c>
      <c r="K15" s="39"/>
      <c r="L15" s="132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4"/>
      <c r="G16" s="134"/>
      <c r="H16" s="134"/>
      <c r="I16" s="135" t="s">
        <v>29</v>
      </c>
      <c r="J16" s="34" t="str">
        <f>'Rekapitulace stavby'!AN14</f>
        <v>Vyplň údaj</v>
      </c>
      <c r="K16" s="39"/>
      <c r="L16" s="132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31"/>
      <c r="J17" s="39"/>
      <c r="K17" s="39"/>
      <c r="L17" s="132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0" t="s">
        <v>33</v>
      </c>
      <c r="E18" s="39"/>
      <c r="F18" s="39"/>
      <c r="G18" s="39"/>
      <c r="H18" s="39"/>
      <c r="I18" s="135" t="s">
        <v>26</v>
      </c>
      <c r="J18" s="134" t="s">
        <v>34</v>
      </c>
      <c r="K18" s="39"/>
      <c r="L18" s="132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35</v>
      </c>
      <c r="F19" s="39"/>
      <c r="G19" s="39"/>
      <c r="H19" s="39"/>
      <c r="I19" s="135" t="s">
        <v>29</v>
      </c>
      <c r="J19" s="134" t="s">
        <v>36</v>
      </c>
      <c r="K19" s="39"/>
      <c r="L19" s="13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31"/>
      <c r="J20" s="39"/>
      <c r="K20" s="39"/>
      <c r="L20" s="132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0" t="s">
        <v>38</v>
      </c>
      <c r="E21" s="39"/>
      <c r="F21" s="39"/>
      <c r="G21" s="39"/>
      <c r="H21" s="39"/>
      <c r="I21" s="135" t="s">
        <v>26</v>
      </c>
      <c r="J21" s="134" t="s">
        <v>19</v>
      </c>
      <c r="K21" s="39"/>
      <c r="L21" s="132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4" t="s">
        <v>39</v>
      </c>
      <c r="F22" s="39"/>
      <c r="G22" s="39"/>
      <c r="H22" s="39"/>
      <c r="I22" s="135" t="s">
        <v>29</v>
      </c>
      <c r="J22" s="134" t="s">
        <v>19</v>
      </c>
      <c r="K22" s="39"/>
      <c r="L22" s="132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31"/>
      <c r="J23" s="39"/>
      <c r="K23" s="39"/>
      <c r="L23" s="132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0" t="s">
        <v>40</v>
      </c>
      <c r="E24" s="39"/>
      <c r="F24" s="39"/>
      <c r="G24" s="39"/>
      <c r="H24" s="39"/>
      <c r="I24" s="131"/>
      <c r="J24" s="39"/>
      <c r="K24" s="39"/>
      <c r="L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7"/>
      <c r="B25" s="138"/>
      <c r="C25" s="137"/>
      <c r="D25" s="137"/>
      <c r="E25" s="139" t="s">
        <v>41</v>
      </c>
      <c r="F25" s="139"/>
      <c r="G25" s="139"/>
      <c r="H25" s="139"/>
      <c r="I25" s="140"/>
      <c r="J25" s="137"/>
      <c r="K25" s="137"/>
      <c r="L25" s="141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31"/>
      <c r="J26" s="39"/>
      <c r="K26" s="39"/>
      <c r="L26" s="132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2"/>
      <c r="E27" s="142"/>
      <c r="F27" s="142"/>
      <c r="G27" s="142"/>
      <c r="H27" s="142"/>
      <c r="I27" s="143"/>
      <c r="J27" s="142"/>
      <c r="K27" s="142"/>
      <c r="L27" s="132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4" t="s">
        <v>42</v>
      </c>
      <c r="E28" s="39"/>
      <c r="F28" s="39"/>
      <c r="G28" s="39"/>
      <c r="H28" s="39"/>
      <c r="I28" s="131"/>
      <c r="J28" s="145">
        <f>ROUND(J84, 2)</f>
        <v>0</v>
      </c>
      <c r="K28" s="39"/>
      <c r="L28" s="132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2"/>
      <c r="E29" s="142"/>
      <c r="F29" s="142"/>
      <c r="G29" s="142"/>
      <c r="H29" s="142"/>
      <c r="I29" s="143"/>
      <c r="J29" s="142"/>
      <c r="K29" s="142"/>
      <c r="L29" s="132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6" t="s">
        <v>44</v>
      </c>
      <c r="G30" s="39"/>
      <c r="H30" s="39"/>
      <c r="I30" s="147" t="s">
        <v>43</v>
      </c>
      <c r="J30" s="146" t="s">
        <v>45</v>
      </c>
      <c r="K30" s="39"/>
      <c r="L30" s="132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8" t="s">
        <v>46</v>
      </c>
      <c r="E31" s="130" t="s">
        <v>47</v>
      </c>
      <c r="F31" s="149">
        <f>ROUND((SUM(BE84:BE599)),  2)</f>
        <v>0</v>
      </c>
      <c r="G31" s="39"/>
      <c r="H31" s="39"/>
      <c r="I31" s="150">
        <v>0.20999999999999999</v>
      </c>
      <c r="J31" s="149">
        <f>ROUND(((SUM(BE84:BE599))*I31),  2)</f>
        <v>0</v>
      </c>
      <c r="K31" s="39"/>
      <c r="L31" s="132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0" t="s">
        <v>48</v>
      </c>
      <c r="F32" s="149">
        <f>ROUND((SUM(BF84:BF599)),  2)</f>
        <v>0</v>
      </c>
      <c r="G32" s="39"/>
      <c r="H32" s="39"/>
      <c r="I32" s="150">
        <v>0.14999999999999999</v>
      </c>
      <c r="J32" s="149">
        <f>ROUND(((SUM(BF84:BF599))*I32),  2)</f>
        <v>0</v>
      </c>
      <c r="K32" s="39"/>
      <c r="L32" s="132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0" t="s">
        <v>49</v>
      </c>
      <c r="F33" s="149">
        <f>ROUND((SUM(BG84:BG599)),  2)</f>
        <v>0</v>
      </c>
      <c r="G33" s="39"/>
      <c r="H33" s="39"/>
      <c r="I33" s="150">
        <v>0.20999999999999999</v>
      </c>
      <c r="J33" s="149">
        <f>0</f>
        <v>0</v>
      </c>
      <c r="K33" s="39"/>
      <c r="L33" s="132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0" t="s">
        <v>50</v>
      </c>
      <c r="F34" s="149">
        <f>ROUND((SUM(BH84:BH599)),  2)</f>
        <v>0</v>
      </c>
      <c r="G34" s="39"/>
      <c r="H34" s="39"/>
      <c r="I34" s="150">
        <v>0.14999999999999999</v>
      </c>
      <c r="J34" s="149">
        <f>0</f>
        <v>0</v>
      </c>
      <c r="K34" s="39"/>
      <c r="L34" s="132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0" t="s">
        <v>51</v>
      </c>
      <c r="F35" s="149">
        <f>ROUND((SUM(BI84:BI599)),  2)</f>
        <v>0</v>
      </c>
      <c r="G35" s="39"/>
      <c r="H35" s="39"/>
      <c r="I35" s="150">
        <v>0</v>
      </c>
      <c r="J35" s="149">
        <f>0</f>
        <v>0</v>
      </c>
      <c r="K35" s="39"/>
      <c r="L35" s="132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131"/>
      <c r="J36" s="39"/>
      <c r="K36" s="39"/>
      <c r="L36" s="132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1"/>
      <c r="D37" s="152" t="s">
        <v>52</v>
      </c>
      <c r="E37" s="153"/>
      <c r="F37" s="153"/>
      <c r="G37" s="154" t="s">
        <v>53</v>
      </c>
      <c r="H37" s="155" t="s">
        <v>54</v>
      </c>
      <c r="I37" s="156"/>
      <c r="J37" s="157">
        <f>SUM(J28:J35)</f>
        <v>0</v>
      </c>
      <c r="K37" s="158"/>
      <c r="L37" s="132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9"/>
      <c r="C38" s="160"/>
      <c r="D38" s="160"/>
      <c r="E38" s="160"/>
      <c r="F38" s="160"/>
      <c r="G38" s="160"/>
      <c r="H38" s="160"/>
      <c r="I38" s="161"/>
      <c r="J38" s="160"/>
      <c r="K38" s="160"/>
      <c r="L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132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85</v>
      </c>
      <c r="D43" s="41"/>
      <c r="E43" s="41"/>
      <c r="F43" s="41"/>
      <c r="G43" s="41"/>
      <c r="H43" s="41"/>
      <c r="I43" s="131"/>
      <c r="J43" s="41"/>
      <c r="K43" s="41"/>
      <c r="L43" s="132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131"/>
      <c r="J44" s="41"/>
      <c r="K44" s="41"/>
      <c r="L44" s="13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131"/>
      <c r="J45" s="41"/>
      <c r="K45" s="41"/>
      <c r="L45" s="132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V520 - výměna vedení - 2020</v>
      </c>
      <c r="F46" s="41"/>
      <c r="G46" s="41"/>
      <c r="H46" s="41"/>
      <c r="I46" s="131"/>
      <c r="J46" s="41"/>
      <c r="K46" s="41"/>
      <c r="L46" s="132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131"/>
      <c r="J47" s="41"/>
      <c r="K47" s="41"/>
      <c r="L47" s="132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135" t="s">
        <v>23</v>
      </c>
      <c r="J48" s="73" t="str">
        <f>IF(J10="","",J10)</f>
        <v>21. 6. 2020</v>
      </c>
      <c r="K48" s="41"/>
      <c r="L48" s="132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131"/>
      <c r="J49" s="41"/>
      <c r="K49" s="41"/>
      <c r="L49" s="132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5.65" customHeight="1">
      <c r="A50" s="39"/>
      <c r="B50" s="40"/>
      <c r="C50" s="33" t="s">
        <v>25</v>
      </c>
      <c r="D50" s="41"/>
      <c r="E50" s="41"/>
      <c r="F50" s="28" t="str">
        <f>E13</f>
        <v>E.ON Distribuce a.s.</v>
      </c>
      <c r="G50" s="41"/>
      <c r="H50" s="41"/>
      <c r="I50" s="135" t="s">
        <v>33</v>
      </c>
      <c r="J50" s="37" t="str">
        <f>E19</f>
        <v>Edwin Bohemia s.r.o.</v>
      </c>
      <c r="K50" s="41"/>
      <c r="L50" s="132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31</v>
      </c>
      <c r="D51" s="41"/>
      <c r="E51" s="41"/>
      <c r="F51" s="28" t="str">
        <f>IF(E16="","",E16)</f>
        <v>Vyplň údaj</v>
      </c>
      <c r="G51" s="41"/>
      <c r="H51" s="41"/>
      <c r="I51" s="135" t="s">
        <v>38</v>
      </c>
      <c r="J51" s="37" t="str">
        <f>E22</f>
        <v>Ing. Marečková</v>
      </c>
      <c r="K51" s="41"/>
      <c r="L51" s="132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131"/>
      <c r="J52" s="41"/>
      <c r="K52" s="41"/>
      <c r="L52" s="132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65" t="s">
        <v>86</v>
      </c>
      <c r="D53" s="166"/>
      <c r="E53" s="166"/>
      <c r="F53" s="166"/>
      <c r="G53" s="166"/>
      <c r="H53" s="166"/>
      <c r="I53" s="167"/>
      <c r="J53" s="168" t="s">
        <v>87</v>
      </c>
      <c r="K53" s="166"/>
      <c r="L53" s="132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131"/>
      <c r="J54" s="41"/>
      <c r="K54" s="41"/>
      <c r="L54" s="132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9" t="s">
        <v>74</v>
      </c>
      <c r="D55" s="41"/>
      <c r="E55" s="41"/>
      <c r="F55" s="41"/>
      <c r="G55" s="41"/>
      <c r="H55" s="41"/>
      <c r="I55" s="131"/>
      <c r="J55" s="103">
        <f>J84</f>
        <v>0</v>
      </c>
      <c r="K55" s="41"/>
      <c r="L55" s="132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88</v>
      </c>
    </row>
    <row r="56" s="9" customFormat="1" ht="24.96" customHeight="1">
      <c r="A56" s="9"/>
      <c r="B56" s="170"/>
      <c r="C56" s="171"/>
      <c r="D56" s="172" t="s">
        <v>89</v>
      </c>
      <c r="E56" s="173"/>
      <c r="F56" s="173"/>
      <c r="G56" s="173"/>
      <c r="H56" s="173"/>
      <c r="I56" s="174"/>
      <c r="J56" s="175">
        <f>J85</f>
        <v>0</v>
      </c>
      <c r="K56" s="171"/>
      <c r="L56" s="17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9" customFormat="1" ht="24.96" customHeight="1">
      <c r="A57" s="9"/>
      <c r="B57" s="170"/>
      <c r="C57" s="171"/>
      <c r="D57" s="172" t="s">
        <v>90</v>
      </c>
      <c r="E57" s="173"/>
      <c r="F57" s="173"/>
      <c r="G57" s="173"/>
      <c r="H57" s="173"/>
      <c r="I57" s="174"/>
      <c r="J57" s="175">
        <f>J102</f>
        <v>0</v>
      </c>
      <c r="K57" s="171"/>
      <c r="L57" s="176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="9" customFormat="1" ht="24.96" customHeight="1">
      <c r="A58" s="9"/>
      <c r="B58" s="170"/>
      <c r="C58" s="171"/>
      <c r="D58" s="172" t="s">
        <v>91</v>
      </c>
      <c r="E58" s="173"/>
      <c r="F58" s="173"/>
      <c r="G58" s="173"/>
      <c r="H58" s="173"/>
      <c r="I58" s="174"/>
      <c r="J58" s="175">
        <f>J160</f>
        <v>0</v>
      </c>
      <c r="K58" s="171"/>
      <c r="L58" s="176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9" customFormat="1" ht="24.96" customHeight="1">
      <c r="A59" s="9"/>
      <c r="B59" s="170"/>
      <c r="C59" s="171"/>
      <c r="D59" s="172" t="s">
        <v>92</v>
      </c>
      <c r="E59" s="173"/>
      <c r="F59" s="173"/>
      <c r="G59" s="173"/>
      <c r="H59" s="173"/>
      <c r="I59" s="174"/>
      <c r="J59" s="175">
        <f>J264</f>
        <v>0</v>
      </c>
      <c r="K59" s="171"/>
      <c r="L59" s="176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9" customFormat="1" ht="24.96" customHeight="1">
      <c r="A60" s="9"/>
      <c r="B60" s="170"/>
      <c r="C60" s="171"/>
      <c r="D60" s="172" t="s">
        <v>93</v>
      </c>
      <c r="E60" s="173"/>
      <c r="F60" s="173"/>
      <c r="G60" s="173"/>
      <c r="H60" s="173"/>
      <c r="I60" s="174"/>
      <c r="J60" s="175">
        <f>J282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0"/>
      <c r="C61" s="171"/>
      <c r="D61" s="172" t="s">
        <v>94</v>
      </c>
      <c r="E61" s="173"/>
      <c r="F61" s="173"/>
      <c r="G61" s="173"/>
      <c r="H61" s="173"/>
      <c r="I61" s="174"/>
      <c r="J61" s="175">
        <f>J352</f>
        <v>0</v>
      </c>
      <c r="K61" s="171"/>
      <c r="L61" s="17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0"/>
      <c r="C62" s="171"/>
      <c r="D62" s="172" t="s">
        <v>95</v>
      </c>
      <c r="E62" s="173"/>
      <c r="F62" s="173"/>
      <c r="G62" s="173"/>
      <c r="H62" s="173"/>
      <c r="I62" s="174"/>
      <c r="J62" s="175">
        <f>J430</f>
        <v>0</v>
      </c>
      <c r="K62" s="171"/>
      <c r="L62" s="17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0"/>
      <c r="C63" s="171"/>
      <c r="D63" s="172" t="s">
        <v>96</v>
      </c>
      <c r="E63" s="173"/>
      <c r="F63" s="173"/>
      <c r="G63" s="173"/>
      <c r="H63" s="173"/>
      <c r="I63" s="174"/>
      <c r="J63" s="175">
        <f>J437</f>
        <v>0</v>
      </c>
      <c r="K63" s="171"/>
      <c r="L63" s="17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0"/>
      <c r="C64" s="171"/>
      <c r="D64" s="172" t="s">
        <v>97</v>
      </c>
      <c r="E64" s="173"/>
      <c r="F64" s="173"/>
      <c r="G64" s="173"/>
      <c r="H64" s="173"/>
      <c r="I64" s="174"/>
      <c r="J64" s="175">
        <f>J503</f>
        <v>0</v>
      </c>
      <c r="K64" s="171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0"/>
      <c r="C65" s="171"/>
      <c r="D65" s="172" t="s">
        <v>98</v>
      </c>
      <c r="E65" s="173"/>
      <c r="F65" s="173"/>
      <c r="G65" s="173"/>
      <c r="H65" s="173"/>
      <c r="I65" s="174"/>
      <c r="J65" s="175">
        <f>J510</f>
        <v>0</v>
      </c>
      <c r="K65" s="171"/>
      <c r="L65" s="176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0"/>
      <c r="C66" s="171"/>
      <c r="D66" s="172" t="s">
        <v>99</v>
      </c>
      <c r="E66" s="173"/>
      <c r="F66" s="173"/>
      <c r="G66" s="173"/>
      <c r="H66" s="173"/>
      <c r="I66" s="174"/>
      <c r="J66" s="175">
        <f>J583</f>
        <v>0</v>
      </c>
      <c r="K66" s="171"/>
      <c r="L66" s="17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131"/>
      <c r="J67" s="41"/>
      <c r="K67" s="41"/>
      <c r="L67" s="132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161"/>
      <c r="J68" s="61"/>
      <c r="K68" s="61"/>
      <c r="L68" s="132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164"/>
      <c r="J72" s="63"/>
      <c r="K72" s="63"/>
      <c r="L72" s="132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100</v>
      </c>
      <c r="D73" s="41"/>
      <c r="E73" s="41"/>
      <c r="F73" s="41"/>
      <c r="G73" s="41"/>
      <c r="H73" s="41"/>
      <c r="I73" s="131"/>
      <c r="J73" s="41"/>
      <c r="K73" s="41"/>
      <c r="L73" s="132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1"/>
      <c r="J74" s="41"/>
      <c r="K74" s="41"/>
      <c r="L74" s="132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131"/>
      <c r="J75" s="41"/>
      <c r="K75" s="41"/>
      <c r="L75" s="132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E7</f>
        <v>V520 - výměna vedení - 2020</v>
      </c>
      <c r="F76" s="41"/>
      <c r="G76" s="41"/>
      <c r="H76" s="41"/>
      <c r="I76" s="131"/>
      <c r="J76" s="41"/>
      <c r="K76" s="41"/>
      <c r="L76" s="132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1"/>
      <c r="J77" s="41"/>
      <c r="K77" s="41"/>
      <c r="L77" s="132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F10</f>
        <v xml:space="preserve"> </v>
      </c>
      <c r="G78" s="41"/>
      <c r="H78" s="41"/>
      <c r="I78" s="135" t="s">
        <v>23</v>
      </c>
      <c r="J78" s="73" t="str">
        <f>IF(J10="","",J10)</f>
        <v>21. 6. 2020</v>
      </c>
      <c r="K78" s="41"/>
      <c r="L78" s="132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131"/>
      <c r="J79" s="41"/>
      <c r="K79" s="41"/>
      <c r="L79" s="132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E13</f>
        <v>E.ON Distribuce a.s.</v>
      </c>
      <c r="G80" s="41"/>
      <c r="H80" s="41"/>
      <c r="I80" s="135" t="s">
        <v>33</v>
      </c>
      <c r="J80" s="37" t="str">
        <f>E19</f>
        <v>Edwin Bohemia s.r.o.</v>
      </c>
      <c r="K80" s="41"/>
      <c r="L80" s="132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31</v>
      </c>
      <c r="D81" s="41"/>
      <c r="E81" s="41"/>
      <c r="F81" s="28" t="str">
        <f>IF(E16="","",E16)</f>
        <v>Vyplň údaj</v>
      </c>
      <c r="G81" s="41"/>
      <c r="H81" s="41"/>
      <c r="I81" s="135" t="s">
        <v>38</v>
      </c>
      <c r="J81" s="37" t="str">
        <f>E22</f>
        <v>Ing. Marečková</v>
      </c>
      <c r="K81" s="41"/>
      <c r="L81" s="132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131"/>
      <c r="J82" s="41"/>
      <c r="K82" s="41"/>
      <c r="L82" s="132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0" customFormat="1" ht="29.28" customHeight="1">
      <c r="A83" s="177"/>
      <c r="B83" s="178"/>
      <c r="C83" s="179" t="s">
        <v>101</v>
      </c>
      <c r="D83" s="180" t="s">
        <v>61</v>
      </c>
      <c r="E83" s="180" t="s">
        <v>57</v>
      </c>
      <c r="F83" s="180" t="s">
        <v>58</v>
      </c>
      <c r="G83" s="180" t="s">
        <v>102</v>
      </c>
      <c r="H83" s="180" t="s">
        <v>103</v>
      </c>
      <c r="I83" s="181" t="s">
        <v>104</v>
      </c>
      <c r="J83" s="180" t="s">
        <v>87</v>
      </c>
      <c r="K83" s="182" t="s">
        <v>105</v>
      </c>
      <c r="L83" s="183"/>
      <c r="M83" s="93" t="s">
        <v>19</v>
      </c>
      <c r="N83" s="94" t="s">
        <v>46</v>
      </c>
      <c r="O83" s="94" t="s">
        <v>106</v>
      </c>
      <c r="P83" s="94" t="s">
        <v>107</v>
      </c>
      <c r="Q83" s="94" t="s">
        <v>108</v>
      </c>
      <c r="R83" s="94" t="s">
        <v>109</v>
      </c>
      <c r="S83" s="94" t="s">
        <v>110</v>
      </c>
      <c r="T83" s="95" t="s">
        <v>111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9"/>
      <c r="B84" s="40"/>
      <c r="C84" s="100" t="s">
        <v>112</v>
      </c>
      <c r="D84" s="41"/>
      <c r="E84" s="41"/>
      <c r="F84" s="41"/>
      <c r="G84" s="41"/>
      <c r="H84" s="41"/>
      <c r="I84" s="131"/>
      <c r="J84" s="184">
        <f>BK84</f>
        <v>0</v>
      </c>
      <c r="K84" s="41"/>
      <c r="L84" s="45"/>
      <c r="M84" s="96"/>
      <c r="N84" s="185"/>
      <c r="O84" s="97"/>
      <c r="P84" s="186">
        <f>P85+P102+P160+P264+P282+P352+P430+P437+P503+P510+P583</f>
        <v>0</v>
      </c>
      <c r="Q84" s="97"/>
      <c r="R84" s="186">
        <f>R85+R102+R160+R264+R282+R352+R430+R437+R503+R510+R583</f>
        <v>12630.762128700002</v>
      </c>
      <c r="S84" s="97"/>
      <c r="T84" s="187">
        <f>T85+T102+T160+T264+T282+T352+T430+T437+T503+T510+T583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75</v>
      </c>
      <c r="AU84" s="18" t="s">
        <v>88</v>
      </c>
      <c r="BK84" s="188">
        <f>BK85+BK102+BK160+BK264+BK282+BK352+BK430+BK437+BK503+BK510+BK583</f>
        <v>0</v>
      </c>
    </row>
    <row r="85" s="11" customFormat="1" ht="25.92" customHeight="1">
      <c r="A85" s="11"/>
      <c r="B85" s="189"/>
      <c r="C85" s="190"/>
      <c r="D85" s="191" t="s">
        <v>75</v>
      </c>
      <c r="E85" s="192" t="s">
        <v>113</v>
      </c>
      <c r="F85" s="192" t="s">
        <v>114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SUM(P86:P101)</f>
        <v>0</v>
      </c>
      <c r="Q85" s="197"/>
      <c r="R85" s="198">
        <f>SUM(R86:R101)</f>
        <v>0</v>
      </c>
      <c r="S85" s="197"/>
      <c r="T85" s="199">
        <f>SUM(T86:T101)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200" t="s">
        <v>115</v>
      </c>
      <c r="AT85" s="201" t="s">
        <v>75</v>
      </c>
      <c r="AU85" s="201" t="s">
        <v>76</v>
      </c>
      <c r="AY85" s="200" t="s">
        <v>116</v>
      </c>
      <c r="BK85" s="202">
        <f>SUM(BK86:BK101)</f>
        <v>0</v>
      </c>
    </row>
    <row r="86" s="2" customFormat="1" ht="16.5" customHeight="1">
      <c r="A86" s="39"/>
      <c r="B86" s="40"/>
      <c r="C86" s="203" t="s">
        <v>81</v>
      </c>
      <c r="D86" s="203" t="s">
        <v>117</v>
      </c>
      <c r="E86" s="204" t="s">
        <v>118</v>
      </c>
      <c r="F86" s="205" t="s">
        <v>119</v>
      </c>
      <c r="G86" s="206" t="s">
        <v>120</v>
      </c>
      <c r="H86" s="207">
        <v>1</v>
      </c>
      <c r="I86" s="208"/>
      <c r="J86" s="209">
        <f>ROUND(I86*H86,2)</f>
        <v>0</v>
      </c>
      <c r="K86" s="205" t="s">
        <v>19</v>
      </c>
      <c r="L86" s="45"/>
      <c r="M86" s="210" t="s">
        <v>19</v>
      </c>
      <c r="N86" s="211" t="s">
        <v>47</v>
      </c>
      <c r="O86" s="85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4" t="s">
        <v>121</v>
      </c>
      <c r="AT86" s="214" t="s">
        <v>117</v>
      </c>
      <c r="AU86" s="214" t="s">
        <v>81</v>
      </c>
      <c r="AY86" s="18" t="s">
        <v>116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8" t="s">
        <v>81</v>
      </c>
      <c r="BK86" s="215">
        <f>ROUND(I86*H86,2)</f>
        <v>0</v>
      </c>
      <c r="BL86" s="18" t="s">
        <v>121</v>
      </c>
      <c r="BM86" s="214" t="s">
        <v>122</v>
      </c>
    </row>
    <row r="87" s="12" customFormat="1">
      <c r="A87" s="12"/>
      <c r="B87" s="216"/>
      <c r="C87" s="217"/>
      <c r="D87" s="218" t="s">
        <v>123</v>
      </c>
      <c r="E87" s="219" t="s">
        <v>19</v>
      </c>
      <c r="F87" s="220" t="s">
        <v>119</v>
      </c>
      <c r="G87" s="217"/>
      <c r="H87" s="219" t="s">
        <v>19</v>
      </c>
      <c r="I87" s="221"/>
      <c r="J87" s="217"/>
      <c r="K87" s="217"/>
      <c r="L87" s="222"/>
      <c r="M87" s="223"/>
      <c r="N87" s="224"/>
      <c r="O87" s="224"/>
      <c r="P87" s="224"/>
      <c r="Q87" s="224"/>
      <c r="R87" s="224"/>
      <c r="S87" s="224"/>
      <c r="T87" s="225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6" t="s">
        <v>123</v>
      </c>
      <c r="AU87" s="226" t="s">
        <v>81</v>
      </c>
      <c r="AV87" s="12" t="s">
        <v>81</v>
      </c>
      <c r="AW87" s="12" t="s">
        <v>37</v>
      </c>
      <c r="AX87" s="12" t="s">
        <v>76</v>
      </c>
      <c r="AY87" s="226" t="s">
        <v>116</v>
      </c>
    </row>
    <row r="88" s="13" customFormat="1">
      <c r="A88" s="13"/>
      <c r="B88" s="227"/>
      <c r="C88" s="228"/>
      <c r="D88" s="218" t="s">
        <v>123</v>
      </c>
      <c r="E88" s="229" t="s">
        <v>19</v>
      </c>
      <c r="F88" s="230" t="s">
        <v>81</v>
      </c>
      <c r="G88" s="228"/>
      <c r="H88" s="231">
        <v>1</v>
      </c>
      <c r="I88" s="232"/>
      <c r="J88" s="228"/>
      <c r="K88" s="228"/>
      <c r="L88" s="233"/>
      <c r="M88" s="234"/>
      <c r="N88" s="235"/>
      <c r="O88" s="235"/>
      <c r="P88" s="235"/>
      <c r="Q88" s="235"/>
      <c r="R88" s="235"/>
      <c r="S88" s="235"/>
      <c r="T88" s="23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7" t="s">
        <v>123</v>
      </c>
      <c r="AU88" s="237" t="s">
        <v>81</v>
      </c>
      <c r="AV88" s="13" t="s">
        <v>83</v>
      </c>
      <c r="AW88" s="13" t="s">
        <v>37</v>
      </c>
      <c r="AX88" s="13" t="s">
        <v>76</v>
      </c>
      <c r="AY88" s="237" t="s">
        <v>116</v>
      </c>
    </row>
    <row r="89" s="14" customFormat="1">
      <c r="A89" s="14"/>
      <c r="B89" s="238"/>
      <c r="C89" s="239"/>
      <c r="D89" s="218" t="s">
        <v>123</v>
      </c>
      <c r="E89" s="240" t="s">
        <v>19</v>
      </c>
      <c r="F89" s="241" t="s">
        <v>124</v>
      </c>
      <c r="G89" s="239"/>
      <c r="H89" s="242">
        <v>1</v>
      </c>
      <c r="I89" s="243"/>
      <c r="J89" s="239"/>
      <c r="K89" s="239"/>
      <c r="L89" s="244"/>
      <c r="M89" s="245"/>
      <c r="N89" s="246"/>
      <c r="O89" s="246"/>
      <c r="P89" s="246"/>
      <c r="Q89" s="246"/>
      <c r="R89" s="246"/>
      <c r="S89" s="246"/>
      <c r="T89" s="247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8" t="s">
        <v>123</v>
      </c>
      <c r="AU89" s="248" t="s">
        <v>81</v>
      </c>
      <c r="AV89" s="14" t="s">
        <v>125</v>
      </c>
      <c r="AW89" s="14" t="s">
        <v>37</v>
      </c>
      <c r="AX89" s="14" t="s">
        <v>81</v>
      </c>
      <c r="AY89" s="248" t="s">
        <v>116</v>
      </c>
    </row>
    <row r="90" s="2" customFormat="1" ht="16.5" customHeight="1">
      <c r="A90" s="39"/>
      <c r="B90" s="40"/>
      <c r="C90" s="203" t="s">
        <v>83</v>
      </c>
      <c r="D90" s="203" t="s">
        <v>117</v>
      </c>
      <c r="E90" s="204" t="s">
        <v>126</v>
      </c>
      <c r="F90" s="205" t="s">
        <v>127</v>
      </c>
      <c r="G90" s="206" t="s">
        <v>120</v>
      </c>
      <c r="H90" s="207">
        <v>1</v>
      </c>
      <c r="I90" s="208"/>
      <c r="J90" s="209">
        <f>ROUND(I90*H90,2)</f>
        <v>0</v>
      </c>
      <c r="K90" s="205" t="s">
        <v>19</v>
      </c>
      <c r="L90" s="45"/>
      <c r="M90" s="210" t="s">
        <v>19</v>
      </c>
      <c r="N90" s="211" t="s">
        <v>47</v>
      </c>
      <c r="O90" s="85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4" t="s">
        <v>121</v>
      </c>
      <c r="AT90" s="214" t="s">
        <v>117</v>
      </c>
      <c r="AU90" s="214" t="s">
        <v>81</v>
      </c>
      <c r="AY90" s="18" t="s">
        <v>116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8" t="s">
        <v>81</v>
      </c>
      <c r="BK90" s="215">
        <f>ROUND(I90*H90,2)</f>
        <v>0</v>
      </c>
      <c r="BL90" s="18" t="s">
        <v>121</v>
      </c>
      <c r="BM90" s="214" t="s">
        <v>128</v>
      </c>
    </row>
    <row r="91" s="12" customFormat="1">
      <c r="A91" s="12"/>
      <c r="B91" s="216"/>
      <c r="C91" s="217"/>
      <c r="D91" s="218" t="s">
        <v>123</v>
      </c>
      <c r="E91" s="219" t="s">
        <v>19</v>
      </c>
      <c r="F91" s="220" t="s">
        <v>127</v>
      </c>
      <c r="G91" s="217"/>
      <c r="H91" s="219" t="s">
        <v>19</v>
      </c>
      <c r="I91" s="221"/>
      <c r="J91" s="217"/>
      <c r="K91" s="217"/>
      <c r="L91" s="222"/>
      <c r="M91" s="223"/>
      <c r="N91" s="224"/>
      <c r="O91" s="224"/>
      <c r="P91" s="224"/>
      <c r="Q91" s="224"/>
      <c r="R91" s="224"/>
      <c r="S91" s="224"/>
      <c r="T91" s="225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6" t="s">
        <v>123</v>
      </c>
      <c r="AU91" s="226" t="s">
        <v>81</v>
      </c>
      <c r="AV91" s="12" t="s">
        <v>81</v>
      </c>
      <c r="AW91" s="12" t="s">
        <v>37</v>
      </c>
      <c r="AX91" s="12" t="s">
        <v>76</v>
      </c>
      <c r="AY91" s="226" t="s">
        <v>116</v>
      </c>
    </row>
    <row r="92" s="13" customFormat="1">
      <c r="A92" s="13"/>
      <c r="B92" s="227"/>
      <c r="C92" s="228"/>
      <c r="D92" s="218" t="s">
        <v>123</v>
      </c>
      <c r="E92" s="229" t="s">
        <v>19</v>
      </c>
      <c r="F92" s="230" t="s">
        <v>81</v>
      </c>
      <c r="G92" s="228"/>
      <c r="H92" s="231">
        <v>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123</v>
      </c>
      <c r="AU92" s="237" t="s">
        <v>81</v>
      </c>
      <c r="AV92" s="13" t="s">
        <v>83</v>
      </c>
      <c r="AW92" s="13" t="s">
        <v>37</v>
      </c>
      <c r="AX92" s="13" t="s">
        <v>76</v>
      </c>
      <c r="AY92" s="237" t="s">
        <v>116</v>
      </c>
    </row>
    <row r="93" s="14" customFormat="1">
      <c r="A93" s="14"/>
      <c r="B93" s="238"/>
      <c r="C93" s="239"/>
      <c r="D93" s="218" t="s">
        <v>123</v>
      </c>
      <c r="E93" s="240" t="s">
        <v>19</v>
      </c>
      <c r="F93" s="241" t="s">
        <v>124</v>
      </c>
      <c r="G93" s="239"/>
      <c r="H93" s="242">
        <v>1</v>
      </c>
      <c r="I93" s="243"/>
      <c r="J93" s="239"/>
      <c r="K93" s="239"/>
      <c r="L93" s="244"/>
      <c r="M93" s="245"/>
      <c r="N93" s="246"/>
      <c r="O93" s="246"/>
      <c r="P93" s="246"/>
      <c r="Q93" s="246"/>
      <c r="R93" s="246"/>
      <c r="S93" s="246"/>
      <c r="T93" s="24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8" t="s">
        <v>123</v>
      </c>
      <c r="AU93" s="248" t="s">
        <v>81</v>
      </c>
      <c r="AV93" s="14" t="s">
        <v>125</v>
      </c>
      <c r="AW93" s="14" t="s">
        <v>37</v>
      </c>
      <c r="AX93" s="14" t="s">
        <v>81</v>
      </c>
      <c r="AY93" s="248" t="s">
        <v>116</v>
      </c>
    </row>
    <row r="94" s="2" customFormat="1" ht="16.5" customHeight="1">
      <c r="A94" s="39"/>
      <c r="B94" s="40"/>
      <c r="C94" s="203" t="s">
        <v>115</v>
      </c>
      <c r="D94" s="203" t="s">
        <v>117</v>
      </c>
      <c r="E94" s="204" t="s">
        <v>129</v>
      </c>
      <c r="F94" s="205" t="s">
        <v>130</v>
      </c>
      <c r="G94" s="206" t="s">
        <v>120</v>
      </c>
      <c r="H94" s="207">
        <v>1</v>
      </c>
      <c r="I94" s="208"/>
      <c r="J94" s="209">
        <f>ROUND(I94*H94,2)</f>
        <v>0</v>
      </c>
      <c r="K94" s="205" t="s">
        <v>19</v>
      </c>
      <c r="L94" s="45"/>
      <c r="M94" s="210" t="s">
        <v>19</v>
      </c>
      <c r="N94" s="211" t="s">
        <v>47</v>
      </c>
      <c r="O94" s="85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4" t="s">
        <v>121</v>
      </c>
      <c r="AT94" s="214" t="s">
        <v>117</v>
      </c>
      <c r="AU94" s="214" t="s">
        <v>81</v>
      </c>
      <c r="AY94" s="18" t="s">
        <v>116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8" t="s">
        <v>81</v>
      </c>
      <c r="BK94" s="215">
        <f>ROUND(I94*H94,2)</f>
        <v>0</v>
      </c>
      <c r="BL94" s="18" t="s">
        <v>121</v>
      </c>
      <c r="BM94" s="214" t="s">
        <v>131</v>
      </c>
    </row>
    <row r="95" s="12" customFormat="1">
      <c r="A95" s="12"/>
      <c r="B95" s="216"/>
      <c r="C95" s="217"/>
      <c r="D95" s="218" t="s">
        <v>123</v>
      </c>
      <c r="E95" s="219" t="s">
        <v>19</v>
      </c>
      <c r="F95" s="220" t="s">
        <v>130</v>
      </c>
      <c r="G95" s="217"/>
      <c r="H95" s="219" t="s">
        <v>19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6" t="s">
        <v>123</v>
      </c>
      <c r="AU95" s="226" t="s">
        <v>81</v>
      </c>
      <c r="AV95" s="12" t="s">
        <v>81</v>
      </c>
      <c r="AW95" s="12" t="s">
        <v>37</v>
      </c>
      <c r="AX95" s="12" t="s">
        <v>76</v>
      </c>
      <c r="AY95" s="226" t="s">
        <v>116</v>
      </c>
    </row>
    <row r="96" s="13" customFormat="1">
      <c r="A96" s="13"/>
      <c r="B96" s="227"/>
      <c r="C96" s="228"/>
      <c r="D96" s="218" t="s">
        <v>123</v>
      </c>
      <c r="E96" s="229" t="s">
        <v>19</v>
      </c>
      <c r="F96" s="230" t="s">
        <v>81</v>
      </c>
      <c r="G96" s="228"/>
      <c r="H96" s="231">
        <v>1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123</v>
      </c>
      <c r="AU96" s="237" t="s">
        <v>81</v>
      </c>
      <c r="AV96" s="13" t="s">
        <v>83</v>
      </c>
      <c r="AW96" s="13" t="s">
        <v>37</v>
      </c>
      <c r="AX96" s="13" t="s">
        <v>76</v>
      </c>
      <c r="AY96" s="237" t="s">
        <v>116</v>
      </c>
    </row>
    <row r="97" s="14" customFormat="1">
      <c r="A97" s="14"/>
      <c r="B97" s="238"/>
      <c r="C97" s="239"/>
      <c r="D97" s="218" t="s">
        <v>123</v>
      </c>
      <c r="E97" s="240" t="s">
        <v>19</v>
      </c>
      <c r="F97" s="241" t="s">
        <v>124</v>
      </c>
      <c r="G97" s="239"/>
      <c r="H97" s="242">
        <v>1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8" t="s">
        <v>123</v>
      </c>
      <c r="AU97" s="248" t="s">
        <v>81</v>
      </c>
      <c r="AV97" s="14" t="s">
        <v>125</v>
      </c>
      <c r="AW97" s="14" t="s">
        <v>37</v>
      </c>
      <c r="AX97" s="14" t="s">
        <v>81</v>
      </c>
      <c r="AY97" s="248" t="s">
        <v>116</v>
      </c>
    </row>
    <row r="98" s="2" customFormat="1" ht="16.5" customHeight="1">
      <c r="A98" s="39"/>
      <c r="B98" s="40"/>
      <c r="C98" s="203" t="s">
        <v>125</v>
      </c>
      <c r="D98" s="203" t="s">
        <v>117</v>
      </c>
      <c r="E98" s="204" t="s">
        <v>132</v>
      </c>
      <c r="F98" s="205" t="s">
        <v>133</v>
      </c>
      <c r="G98" s="206" t="s">
        <v>120</v>
      </c>
      <c r="H98" s="207">
        <v>1</v>
      </c>
      <c r="I98" s="208"/>
      <c r="J98" s="209">
        <f>ROUND(I98*H98,2)</f>
        <v>0</v>
      </c>
      <c r="K98" s="205" t="s">
        <v>19</v>
      </c>
      <c r="L98" s="45"/>
      <c r="M98" s="210" t="s">
        <v>19</v>
      </c>
      <c r="N98" s="211" t="s">
        <v>47</v>
      </c>
      <c r="O98" s="85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4" t="s">
        <v>121</v>
      </c>
      <c r="AT98" s="214" t="s">
        <v>117</v>
      </c>
      <c r="AU98" s="214" t="s">
        <v>81</v>
      </c>
      <c r="AY98" s="18" t="s">
        <v>116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8" t="s">
        <v>81</v>
      </c>
      <c r="BK98" s="215">
        <f>ROUND(I98*H98,2)</f>
        <v>0</v>
      </c>
      <c r="BL98" s="18" t="s">
        <v>121</v>
      </c>
      <c r="BM98" s="214" t="s">
        <v>134</v>
      </c>
    </row>
    <row r="99" s="12" customFormat="1">
      <c r="A99" s="12"/>
      <c r="B99" s="216"/>
      <c r="C99" s="217"/>
      <c r="D99" s="218" t="s">
        <v>123</v>
      </c>
      <c r="E99" s="219" t="s">
        <v>19</v>
      </c>
      <c r="F99" s="220" t="s">
        <v>133</v>
      </c>
      <c r="G99" s="217"/>
      <c r="H99" s="219" t="s">
        <v>19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6" t="s">
        <v>123</v>
      </c>
      <c r="AU99" s="226" t="s">
        <v>81</v>
      </c>
      <c r="AV99" s="12" t="s">
        <v>81</v>
      </c>
      <c r="AW99" s="12" t="s">
        <v>37</v>
      </c>
      <c r="AX99" s="12" t="s">
        <v>76</v>
      </c>
      <c r="AY99" s="226" t="s">
        <v>116</v>
      </c>
    </row>
    <row r="100" s="13" customFormat="1">
      <c r="A100" s="13"/>
      <c r="B100" s="227"/>
      <c r="C100" s="228"/>
      <c r="D100" s="218" t="s">
        <v>123</v>
      </c>
      <c r="E100" s="229" t="s">
        <v>19</v>
      </c>
      <c r="F100" s="230" t="s">
        <v>81</v>
      </c>
      <c r="G100" s="228"/>
      <c r="H100" s="231">
        <v>1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123</v>
      </c>
      <c r="AU100" s="237" t="s">
        <v>81</v>
      </c>
      <c r="AV100" s="13" t="s">
        <v>83</v>
      </c>
      <c r="AW100" s="13" t="s">
        <v>37</v>
      </c>
      <c r="AX100" s="13" t="s">
        <v>76</v>
      </c>
      <c r="AY100" s="237" t="s">
        <v>116</v>
      </c>
    </row>
    <row r="101" s="14" customFormat="1">
      <c r="A101" s="14"/>
      <c r="B101" s="238"/>
      <c r="C101" s="239"/>
      <c r="D101" s="218" t="s">
        <v>123</v>
      </c>
      <c r="E101" s="240" t="s">
        <v>19</v>
      </c>
      <c r="F101" s="241" t="s">
        <v>124</v>
      </c>
      <c r="G101" s="239"/>
      <c r="H101" s="242">
        <v>1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123</v>
      </c>
      <c r="AU101" s="248" t="s">
        <v>81</v>
      </c>
      <c r="AV101" s="14" t="s">
        <v>125</v>
      </c>
      <c r="AW101" s="14" t="s">
        <v>37</v>
      </c>
      <c r="AX101" s="14" t="s">
        <v>81</v>
      </c>
      <c r="AY101" s="248" t="s">
        <v>116</v>
      </c>
    </row>
    <row r="102" s="11" customFormat="1" ht="25.92" customHeight="1">
      <c r="A102" s="11"/>
      <c r="B102" s="189"/>
      <c r="C102" s="190"/>
      <c r="D102" s="191" t="s">
        <v>75</v>
      </c>
      <c r="E102" s="192" t="s">
        <v>75</v>
      </c>
      <c r="F102" s="192" t="s">
        <v>135</v>
      </c>
      <c r="G102" s="190"/>
      <c r="H102" s="190"/>
      <c r="I102" s="193"/>
      <c r="J102" s="194">
        <f>BK102</f>
        <v>0</v>
      </c>
      <c r="K102" s="190"/>
      <c r="L102" s="195"/>
      <c r="M102" s="196"/>
      <c r="N102" s="197"/>
      <c r="O102" s="197"/>
      <c r="P102" s="198">
        <f>SUM(P103:P159)</f>
        <v>0</v>
      </c>
      <c r="Q102" s="197"/>
      <c r="R102" s="198">
        <f>SUM(R103:R159)</f>
        <v>0</v>
      </c>
      <c r="S102" s="197"/>
      <c r="T102" s="199">
        <f>SUM(T103:T159)</f>
        <v>0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0" t="s">
        <v>115</v>
      </c>
      <c r="AT102" s="201" t="s">
        <v>75</v>
      </c>
      <c r="AU102" s="201" t="s">
        <v>76</v>
      </c>
      <c r="AY102" s="200" t="s">
        <v>116</v>
      </c>
      <c r="BK102" s="202">
        <f>SUM(BK103:BK159)</f>
        <v>0</v>
      </c>
    </row>
    <row r="103" s="2" customFormat="1" ht="21.75" customHeight="1">
      <c r="A103" s="39"/>
      <c r="B103" s="40"/>
      <c r="C103" s="203" t="s">
        <v>136</v>
      </c>
      <c r="D103" s="203" t="s">
        <v>117</v>
      </c>
      <c r="E103" s="204" t="s">
        <v>137</v>
      </c>
      <c r="F103" s="205" t="s">
        <v>138</v>
      </c>
      <c r="G103" s="206" t="s">
        <v>139</v>
      </c>
      <c r="H103" s="207">
        <v>154.38999999999999</v>
      </c>
      <c r="I103" s="208"/>
      <c r="J103" s="209">
        <f>ROUND(I103*H103,2)</f>
        <v>0</v>
      </c>
      <c r="K103" s="205" t="s">
        <v>140</v>
      </c>
      <c r="L103" s="45"/>
      <c r="M103" s="210" t="s">
        <v>19</v>
      </c>
      <c r="N103" s="211" t="s">
        <v>47</v>
      </c>
      <c r="O103" s="85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4" t="s">
        <v>121</v>
      </c>
      <c r="AT103" s="214" t="s">
        <v>117</v>
      </c>
      <c r="AU103" s="214" t="s">
        <v>81</v>
      </c>
      <c r="AY103" s="18" t="s">
        <v>116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8" t="s">
        <v>81</v>
      </c>
      <c r="BK103" s="215">
        <f>ROUND(I103*H103,2)</f>
        <v>0</v>
      </c>
      <c r="BL103" s="18" t="s">
        <v>121</v>
      </c>
      <c r="BM103" s="214" t="s">
        <v>141</v>
      </c>
    </row>
    <row r="104" s="12" customFormat="1">
      <c r="A104" s="12"/>
      <c r="B104" s="216"/>
      <c r="C104" s="217"/>
      <c r="D104" s="218" t="s">
        <v>123</v>
      </c>
      <c r="E104" s="219" t="s">
        <v>19</v>
      </c>
      <c r="F104" s="220" t="s">
        <v>142</v>
      </c>
      <c r="G104" s="217"/>
      <c r="H104" s="219" t="s">
        <v>19</v>
      </c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6" t="s">
        <v>123</v>
      </c>
      <c r="AU104" s="226" t="s">
        <v>81</v>
      </c>
      <c r="AV104" s="12" t="s">
        <v>81</v>
      </c>
      <c r="AW104" s="12" t="s">
        <v>37</v>
      </c>
      <c r="AX104" s="12" t="s">
        <v>76</v>
      </c>
      <c r="AY104" s="226" t="s">
        <v>116</v>
      </c>
    </row>
    <row r="105" s="13" customFormat="1">
      <c r="A105" s="13"/>
      <c r="B105" s="227"/>
      <c r="C105" s="228"/>
      <c r="D105" s="218" t="s">
        <v>123</v>
      </c>
      <c r="E105" s="229" t="s">
        <v>19</v>
      </c>
      <c r="F105" s="230" t="s">
        <v>143</v>
      </c>
      <c r="G105" s="228"/>
      <c r="H105" s="231">
        <v>154.38999999999999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123</v>
      </c>
      <c r="AU105" s="237" t="s">
        <v>81</v>
      </c>
      <c r="AV105" s="13" t="s">
        <v>83</v>
      </c>
      <c r="AW105" s="13" t="s">
        <v>37</v>
      </c>
      <c r="AX105" s="13" t="s">
        <v>76</v>
      </c>
      <c r="AY105" s="237" t="s">
        <v>116</v>
      </c>
    </row>
    <row r="106" s="14" customFormat="1">
      <c r="A106" s="14"/>
      <c r="B106" s="238"/>
      <c r="C106" s="239"/>
      <c r="D106" s="218" t="s">
        <v>123</v>
      </c>
      <c r="E106" s="240" t="s">
        <v>19</v>
      </c>
      <c r="F106" s="241" t="s">
        <v>124</v>
      </c>
      <c r="G106" s="239"/>
      <c r="H106" s="242">
        <v>154.38999999999999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123</v>
      </c>
      <c r="AU106" s="248" t="s">
        <v>81</v>
      </c>
      <c r="AV106" s="14" t="s">
        <v>125</v>
      </c>
      <c r="AW106" s="14" t="s">
        <v>37</v>
      </c>
      <c r="AX106" s="14" t="s">
        <v>81</v>
      </c>
      <c r="AY106" s="248" t="s">
        <v>116</v>
      </c>
    </row>
    <row r="107" s="2" customFormat="1" ht="21.75" customHeight="1">
      <c r="A107" s="39"/>
      <c r="B107" s="40"/>
      <c r="C107" s="203" t="s">
        <v>144</v>
      </c>
      <c r="D107" s="203" t="s">
        <v>117</v>
      </c>
      <c r="E107" s="204" t="s">
        <v>145</v>
      </c>
      <c r="F107" s="205" t="s">
        <v>146</v>
      </c>
      <c r="G107" s="206" t="s">
        <v>147</v>
      </c>
      <c r="H107" s="207">
        <v>169</v>
      </c>
      <c r="I107" s="208"/>
      <c r="J107" s="209">
        <f>ROUND(I107*H107,2)</f>
        <v>0</v>
      </c>
      <c r="K107" s="205" t="s">
        <v>140</v>
      </c>
      <c r="L107" s="45"/>
      <c r="M107" s="210" t="s">
        <v>19</v>
      </c>
      <c r="N107" s="211" t="s">
        <v>47</v>
      </c>
      <c r="O107" s="85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4" t="s">
        <v>121</v>
      </c>
      <c r="AT107" s="214" t="s">
        <v>117</v>
      </c>
      <c r="AU107" s="214" t="s">
        <v>81</v>
      </c>
      <c r="AY107" s="18" t="s">
        <v>116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8" t="s">
        <v>81</v>
      </c>
      <c r="BK107" s="215">
        <f>ROUND(I107*H107,2)</f>
        <v>0</v>
      </c>
      <c r="BL107" s="18" t="s">
        <v>121</v>
      </c>
      <c r="BM107" s="214" t="s">
        <v>148</v>
      </c>
    </row>
    <row r="108" s="12" customFormat="1">
      <c r="A108" s="12"/>
      <c r="B108" s="216"/>
      <c r="C108" s="217"/>
      <c r="D108" s="218" t="s">
        <v>123</v>
      </c>
      <c r="E108" s="219" t="s">
        <v>19</v>
      </c>
      <c r="F108" s="220" t="s">
        <v>142</v>
      </c>
      <c r="G108" s="217"/>
      <c r="H108" s="219" t="s">
        <v>19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6" t="s">
        <v>123</v>
      </c>
      <c r="AU108" s="226" t="s">
        <v>81</v>
      </c>
      <c r="AV108" s="12" t="s">
        <v>81</v>
      </c>
      <c r="AW108" s="12" t="s">
        <v>37</v>
      </c>
      <c r="AX108" s="12" t="s">
        <v>76</v>
      </c>
      <c r="AY108" s="226" t="s">
        <v>116</v>
      </c>
    </row>
    <row r="109" s="13" customFormat="1">
      <c r="A109" s="13"/>
      <c r="B109" s="227"/>
      <c r="C109" s="228"/>
      <c r="D109" s="218" t="s">
        <v>123</v>
      </c>
      <c r="E109" s="229" t="s">
        <v>19</v>
      </c>
      <c r="F109" s="230" t="s">
        <v>149</v>
      </c>
      <c r="G109" s="228"/>
      <c r="H109" s="231">
        <v>169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123</v>
      </c>
      <c r="AU109" s="237" t="s">
        <v>81</v>
      </c>
      <c r="AV109" s="13" t="s">
        <v>83</v>
      </c>
      <c r="AW109" s="13" t="s">
        <v>37</v>
      </c>
      <c r="AX109" s="13" t="s">
        <v>76</v>
      </c>
      <c r="AY109" s="237" t="s">
        <v>116</v>
      </c>
    </row>
    <row r="110" s="14" customFormat="1">
      <c r="A110" s="14"/>
      <c r="B110" s="238"/>
      <c r="C110" s="239"/>
      <c r="D110" s="218" t="s">
        <v>123</v>
      </c>
      <c r="E110" s="240" t="s">
        <v>19</v>
      </c>
      <c r="F110" s="241" t="s">
        <v>124</v>
      </c>
      <c r="G110" s="239"/>
      <c r="H110" s="242">
        <v>169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8" t="s">
        <v>123</v>
      </c>
      <c r="AU110" s="248" t="s">
        <v>81</v>
      </c>
      <c r="AV110" s="14" t="s">
        <v>125</v>
      </c>
      <c r="AW110" s="14" t="s">
        <v>37</v>
      </c>
      <c r="AX110" s="14" t="s">
        <v>81</v>
      </c>
      <c r="AY110" s="248" t="s">
        <v>116</v>
      </c>
    </row>
    <row r="111" s="2" customFormat="1" ht="21.75" customHeight="1">
      <c r="A111" s="39"/>
      <c r="B111" s="40"/>
      <c r="C111" s="203" t="s">
        <v>150</v>
      </c>
      <c r="D111" s="203" t="s">
        <v>117</v>
      </c>
      <c r="E111" s="204" t="s">
        <v>151</v>
      </c>
      <c r="F111" s="205" t="s">
        <v>152</v>
      </c>
      <c r="G111" s="206" t="s">
        <v>147</v>
      </c>
      <c r="H111" s="207">
        <v>17</v>
      </c>
      <c r="I111" s="208"/>
      <c r="J111" s="209">
        <f>ROUND(I111*H111,2)</f>
        <v>0</v>
      </c>
      <c r="K111" s="205" t="s">
        <v>140</v>
      </c>
      <c r="L111" s="45"/>
      <c r="M111" s="210" t="s">
        <v>19</v>
      </c>
      <c r="N111" s="211" t="s">
        <v>47</v>
      </c>
      <c r="O111" s="85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4" t="s">
        <v>121</v>
      </c>
      <c r="AT111" s="214" t="s">
        <v>117</v>
      </c>
      <c r="AU111" s="214" t="s">
        <v>81</v>
      </c>
      <c r="AY111" s="18" t="s">
        <v>116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8" t="s">
        <v>81</v>
      </c>
      <c r="BK111" s="215">
        <f>ROUND(I111*H111,2)</f>
        <v>0</v>
      </c>
      <c r="BL111" s="18" t="s">
        <v>121</v>
      </c>
      <c r="BM111" s="214" t="s">
        <v>153</v>
      </c>
    </row>
    <row r="112" s="12" customFormat="1">
      <c r="A112" s="12"/>
      <c r="B112" s="216"/>
      <c r="C112" s="217"/>
      <c r="D112" s="218" t="s">
        <v>123</v>
      </c>
      <c r="E112" s="219" t="s">
        <v>19</v>
      </c>
      <c r="F112" s="220" t="s">
        <v>142</v>
      </c>
      <c r="G112" s="217"/>
      <c r="H112" s="219" t="s">
        <v>19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6" t="s">
        <v>123</v>
      </c>
      <c r="AU112" s="226" t="s">
        <v>81</v>
      </c>
      <c r="AV112" s="12" t="s">
        <v>81</v>
      </c>
      <c r="AW112" s="12" t="s">
        <v>37</v>
      </c>
      <c r="AX112" s="12" t="s">
        <v>76</v>
      </c>
      <c r="AY112" s="226" t="s">
        <v>116</v>
      </c>
    </row>
    <row r="113" s="13" customFormat="1">
      <c r="A113" s="13"/>
      <c r="B113" s="227"/>
      <c r="C113" s="228"/>
      <c r="D113" s="218" t="s">
        <v>123</v>
      </c>
      <c r="E113" s="229" t="s">
        <v>19</v>
      </c>
      <c r="F113" s="230" t="s">
        <v>154</v>
      </c>
      <c r="G113" s="228"/>
      <c r="H113" s="231">
        <v>17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123</v>
      </c>
      <c r="AU113" s="237" t="s">
        <v>81</v>
      </c>
      <c r="AV113" s="13" t="s">
        <v>83</v>
      </c>
      <c r="AW113" s="13" t="s">
        <v>37</v>
      </c>
      <c r="AX113" s="13" t="s">
        <v>76</v>
      </c>
      <c r="AY113" s="237" t="s">
        <v>116</v>
      </c>
    </row>
    <row r="114" s="14" customFormat="1">
      <c r="A114" s="14"/>
      <c r="B114" s="238"/>
      <c r="C114" s="239"/>
      <c r="D114" s="218" t="s">
        <v>123</v>
      </c>
      <c r="E114" s="240" t="s">
        <v>19</v>
      </c>
      <c r="F114" s="241" t="s">
        <v>124</v>
      </c>
      <c r="G114" s="239"/>
      <c r="H114" s="242">
        <v>17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123</v>
      </c>
      <c r="AU114" s="248" t="s">
        <v>81</v>
      </c>
      <c r="AV114" s="14" t="s">
        <v>125</v>
      </c>
      <c r="AW114" s="14" t="s">
        <v>37</v>
      </c>
      <c r="AX114" s="14" t="s">
        <v>81</v>
      </c>
      <c r="AY114" s="248" t="s">
        <v>116</v>
      </c>
    </row>
    <row r="115" s="2" customFormat="1" ht="21.75" customHeight="1">
      <c r="A115" s="39"/>
      <c r="B115" s="40"/>
      <c r="C115" s="203" t="s">
        <v>155</v>
      </c>
      <c r="D115" s="203" t="s">
        <v>117</v>
      </c>
      <c r="E115" s="204" t="s">
        <v>156</v>
      </c>
      <c r="F115" s="205" t="s">
        <v>157</v>
      </c>
      <c r="G115" s="206" t="s">
        <v>158</v>
      </c>
      <c r="H115" s="207">
        <v>11</v>
      </c>
      <c r="I115" s="208"/>
      <c r="J115" s="209">
        <f>ROUND(I115*H115,2)</f>
        <v>0</v>
      </c>
      <c r="K115" s="205" t="s">
        <v>159</v>
      </c>
      <c r="L115" s="45"/>
      <c r="M115" s="210" t="s">
        <v>19</v>
      </c>
      <c r="N115" s="211" t="s">
        <v>47</v>
      </c>
      <c r="O115" s="85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4" t="s">
        <v>121</v>
      </c>
      <c r="AT115" s="214" t="s">
        <v>117</v>
      </c>
      <c r="AU115" s="214" t="s">
        <v>81</v>
      </c>
      <c r="AY115" s="18" t="s">
        <v>116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8" t="s">
        <v>81</v>
      </c>
      <c r="BK115" s="215">
        <f>ROUND(I115*H115,2)</f>
        <v>0</v>
      </c>
      <c r="BL115" s="18" t="s">
        <v>121</v>
      </c>
      <c r="BM115" s="214" t="s">
        <v>160</v>
      </c>
    </row>
    <row r="116" s="12" customFormat="1">
      <c r="A116" s="12"/>
      <c r="B116" s="216"/>
      <c r="C116" s="217"/>
      <c r="D116" s="218" t="s">
        <v>123</v>
      </c>
      <c r="E116" s="219" t="s">
        <v>19</v>
      </c>
      <c r="F116" s="220" t="s">
        <v>142</v>
      </c>
      <c r="G116" s="217"/>
      <c r="H116" s="219" t="s">
        <v>19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6" t="s">
        <v>123</v>
      </c>
      <c r="AU116" s="226" t="s">
        <v>81</v>
      </c>
      <c r="AV116" s="12" t="s">
        <v>81</v>
      </c>
      <c r="AW116" s="12" t="s">
        <v>37</v>
      </c>
      <c r="AX116" s="12" t="s">
        <v>76</v>
      </c>
      <c r="AY116" s="226" t="s">
        <v>116</v>
      </c>
    </row>
    <row r="117" s="13" customFormat="1">
      <c r="A117" s="13"/>
      <c r="B117" s="227"/>
      <c r="C117" s="228"/>
      <c r="D117" s="218" t="s">
        <v>123</v>
      </c>
      <c r="E117" s="229" t="s">
        <v>19</v>
      </c>
      <c r="F117" s="230" t="s">
        <v>161</v>
      </c>
      <c r="G117" s="228"/>
      <c r="H117" s="231">
        <v>11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123</v>
      </c>
      <c r="AU117" s="237" t="s">
        <v>81</v>
      </c>
      <c r="AV117" s="13" t="s">
        <v>83</v>
      </c>
      <c r="AW117" s="13" t="s">
        <v>37</v>
      </c>
      <c r="AX117" s="13" t="s">
        <v>76</v>
      </c>
      <c r="AY117" s="237" t="s">
        <v>116</v>
      </c>
    </row>
    <row r="118" s="14" customFormat="1">
      <c r="A118" s="14"/>
      <c r="B118" s="238"/>
      <c r="C118" s="239"/>
      <c r="D118" s="218" t="s">
        <v>123</v>
      </c>
      <c r="E118" s="240" t="s">
        <v>19</v>
      </c>
      <c r="F118" s="241" t="s">
        <v>124</v>
      </c>
      <c r="G118" s="239"/>
      <c r="H118" s="242">
        <v>11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123</v>
      </c>
      <c r="AU118" s="248" t="s">
        <v>81</v>
      </c>
      <c r="AV118" s="14" t="s">
        <v>125</v>
      </c>
      <c r="AW118" s="14" t="s">
        <v>37</v>
      </c>
      <c r="AX118" s="14" t="s">
        <v>81</v>
      </c>
      <c r="AY118" s="248" t="s">
        <v>116</v>
      </c>
    </row>
    <row r="119" s="2" customFormat="1" ht="16.5" customHeight="1">
      <c r="A119" s="39"/>
      <c r="B119" s="40"/>
      <c r="C119" s="203" t="s">
        <v>162</v>
      </c>
      <c r="D119" s="203" t="s">
        <v>117</v>
      </c>
      <c r="E119" s="204" t="s">
        <v>163</v>
      </c>
      <c r="F119" s="205" t="s">
        <v>164</v>
      </c>
      <c r="G119" s="206" t="s">
        <v>147</v>
      </c>
      <c r="H119" s="207">
        <v>169</v>
      </c>
      <c r="I119" s="208"/>
      <c r="J119" s="209">
        <f>ROUND(I119*H119,2)</f>
        <v>0</v>
      </c>
      <c r="K119" s="205" t="s">
        <v>165</v>
      </c>
      <c r="L119" s="45"/>
      <c r="M119" s="210" t="s">
        <v>19</v>
      </c>
      <c r="N119" s="211" t="s">
        <v>47</v>
      </c>
      <c r="O119" s="85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4" t="s">
        <v>121</v>
      </c>
      <c r="AT119" s="214" t="s">
        <v>117</v>
      </c>
      <c r="AU119" s="214" t="s">
        <v>81</v>
      </c>
      <c r="AY119" s="18" t="s">
        <v>116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8" t="s">
        <v>81</v>
      </c>
      <c r="BK119" s="215">
        <f>ROUND(I119*H119,2)</f>
        <v>0</v>
      </c>
      <c r="BL119" s="18" t="s">
        <v>121</v>
      </c>
      <c r="BM119" s="214" t="s">
        <v>166</v>
      </c>
    </row>
    <row r="120" s="12" customFormat="1">
      <c r="A120" s="12"/>
      <c r="B120" s="216"/>
      <c r="C120" s="217"/>
      <c r="D120" s="218" t="s">
        <v>123</v>
      </c>
      <c r="E120" s="219" t="s">
        <v>19</v>
      </c>
      <c r="F120" s="220" t="s">
        <v>142</v>
      </c>
      <c r="G120" s="217"/>
      <c r="H120" s="219" t="s">
        <v>19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6" t="s">
        <v>123</v>
      </c>
      <c r="AU120" s="226" t="s">
        <v>81</v>
      </c>
      <c r="AV120" s="12" t="s">
        <v>81</v>
      </c>
      <c r="AW120" s="12" t="s">
        <v>37</v>
      </c>
      <c r="AX120" s="12" t="s">
        <v>76</v>
      </c>
      <c r="AY120" s="226" t="s">
        <v>116</v>
      </c>
    </row>
    <row r="121" s="13" customFormat="1">
      <c r="A121" s="13"/>
      <c r="B121" s="227"/>
      <c r="C121" s="228"/>
      <c r="D121" s="218" t="s">
        <v>123</v>
      </c>
      <c r="E121" s="229" t="s">
        <v>19</v>
      </c>
      <c r="F121" s="230" t="s">
        <v>149</v>
      </c>
      <c r="G121" s="228"/>
      <c r="H121" s="231">
        <v>169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123</v>
      </c>
      <c r="AU121" s="237" t="s">
        <v>81</v>
      </c>
      <c r="AV121" s="13" t="s">
        <v>83</v>
      </c>
      <c r="AW121" s="13" t="s">
        <v>37</v>
      </c>
      <c r="AX121" s="13" t="s">
        <v>76</v>
      </c>
      <c r="AY121" s="237" t="s">
        <v>116</v>
      </c>
    </row>
    <row r="122" s="14" customFormat="1">
      <c r="A122" s="14"/>
      <c r="B122" s="238"/>
      <c r="C122" s="239"/>
      <c r="D122" s="218" t="s">
        <v>123</v>
      </c>
      <c r="E122" s="240" t="s">
        <v>19</v>
      </c>
      <c r="F122" s="241" t="s">
        <v>124</v>
      </c>
      <c r="G122" s="239"/>
      <c r="H122" s="242">
        <v>169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123</v>
      </c>
      <c r="AU122" s="248" t="s">
        <v>81</v>
      </c>
      <c r="AV122" s="14" t="s">
        <v>125</v>
      </c>
      <c r="AW122" s="14" t="s">
        <v>37</v>
      </c>
      <c r="AX122" s="14" t="s">
        <v>81</v>
      </c>
      <c r="AY122" s="248" t="s">
        <v>116</v>
      </c>
    </row>
    <row r="123" s="2" customFormat="1" ht="16.5" customHeight="1">
      <c r="A123" s="39"/>
      <c r="B123" s="40"/>
      <c r="C123" s="203" t="s">
        <v>167</v>
      </c>
      <c r="D123" s="203" t="s">
        <v>117</v>
      </c>
      <c r="E123" s="204" t="s">
        <v>168</v>
      </c>
      <c r="F123" s="205" t="s">
        <v>164</v>
      </c>
      <c r="G123" s="206" t="s">
        <v>147</v>
      </c>
      <c r="H123" s="207">
        <v>17</v>
      </c>
      <c r="I123" s="208"/>
      <c r="J123" s="209">
        <f>ROUND(I123*H123,2)</f>
        <v>0</v>
      </c>
      <c r="K123" s="205" t="s">
        <v>165</v>
      </c>
      <c r="L123" s="45"/>
      <c r="M123" s="210" t="s">
        <v>19</v>
      </c>
      <c r="N123" s="211" t="s">
        <v>47</v>
      </c>
      <c r="O123" s="85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4" t="s">
        <v>121</v>
      </c>
      <c r="AT123" s="214" t="s">
        <v>117</v>
      </c>
      <c r="AU123" s="214" t="s">
        <v>81</v>
      </c>
      <c r="AY123" s="18" t="s">
        <v>116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8" t="s">
        <v>81</v>
      </c>
      <c r="BK123" s="215">
        <f>ROUND(I123*H123,2)</f>
        <v>0</v>
      </c>
      <c r="BL123" s="18" t="s">
        <v>121</v>
      </c>
      <c r="BM123" s="214" t="s">
        <v>169</v>
      </c>
    </row>
    <row r="124" s="12" customFormat="1">
      <c r="A124" s="12"/>
      <c r="B124" s="216"/>
      <c r="C124" s="217"/>
      <c r="D124" s="218" t="s">
        <v>123</v>
      </c>
      <c r="E124" s="219" t="s">
        <v>19</v>
      </c>
      <c r="F124" s="220" t="s">
        <v>142</v>
      </c>
      <c r="G124" s="217"/>
      <c r="H124" s="219" t="s">
        <v>19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6" t="s">
        <v>123</v>
      </c>
      <c r="AU124" s="226" t="s">
        <v>81</v>
      </c>
      <c r="AV124" s="12" t="s">
        <v>81</v>
      </c>
      <c r="AW124" s="12" t="s">
        <v>37</v>
      </c>
      <c r="AX124" s="12" t="s">
        <v>76</v>
      </c>
      <c r="AY124" s="226" t="s">
        <v>116</v>
      </c>
    </row>
    <row r="125" s="13" customFormat="1">
      <c r="A125" s="13"/>
      <c r="B125" s="227"/>
      <c r="C125" s="228"/>
      <c r="D125" s="218" t="s">
        <v>123</v>
      </c>
      <c r="E125" s="229" t="s">
        <v>19</v>
      </c>
      <c r="F125" s="230" t="s">
        <v>154</v>
      </c>
      <c r="G125" s="228"/>
      <c r="H125" s="231">
        <v>17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123</v>
      </c>
      <c r="AU125" s="237" t="s">
        <v>81</v>
      </c>
      <c r="AV125" s="13" t="s">
        <v>83</v>
      </c>
      <c r="AW125" s="13" t="s">
        <v>37</v>
      </c>
      <c r="AX125" s="13" t="s">
        <v>76</v>
      </c>
      <c r="AY125" s="237" t="s">
        <v>116</v>
      </c>
    </row>
    <row r="126" s="14" customFormat="1">
      <c r="A126" s="14"/>
      <c r="B126" s="238"/>
      <c r="C126" s="239"/>
      <c r="D126" s="218" t="s">
        <v>123</v>
      </c>
      <c r="E126" s="240" t="s">
        <v>19</v>
      </c>
      <c r="F126" s="241" t="s">
        <v>124</v>
      </c>
      <c r="G126" s="239"/>
      <c r="H126" s="242">
        <v>17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123</v>
      </c>
      <c r="AU126" s="248" t="s">
        <v>81</v>
      </c>
      <c r="AV126" s="14" t="s">
        <v>125</v>
      </c>
      <c r="AW126" s="14" t="s">
        <v>37</v>
      </c>
      <c r="AX126" s="14" t="s">
        <v>81</v>
      </c>
      <c r="AY126" s="248" t="s">
        <v>116</v>
      </c>
    </row>
    <row r="127" s="2" customFormat="1" ht="21.75" customHeight="1">
      <c r="A127" s="39"/>
      <c r="B127" s="40"/>
      <c r="C127" s="203" t="s">
        <v>161</v>
      </c>
      <c r="D127" s="203" t="s">
        <v>117</v>
      </c>
      <c r="E127" s="204" t="s">
        <v>170</v>
      </c>
      <c r="F127" s="205" t="s">
        <v>171</v>
      </c>
      <c r="G127" s="206" t="s">
        <v>172</v>
      </c>
      <c r="H127" s="207">
        <v>972</v>
      </c>
      <c r="I127" s="208"/>
      <c r="J127" s="209">
        <f>ROUND(I127*H127,2)</f>
        <v>0</v>
      </c>
      <c r="K127" s="205" t="s">
        <v>19</v>
      </c>
      <c r="L127" s="45"/>
      <c r="M127" s="210" t="s">
        <v>19</v>
      </c>
      <c r="N127" s="211" t="s">
        <v>47</v>
      </c>
      <c r="O127" s="85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4" t="s">
        <v>121</v>
      </c>
      <c r="AT127" s="214" t="s">
        <v>117</v>
      </c>
      <c r="AU127" s="214" t="s">
        <v>81</v>
      </c>
      <c r="AY127" s="18" t="s">
        <v>116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8" t="s">
        <v>81</v>
      </c>
      <c r="BK127" s="215">
        <f>ROUND(I127*H127,2)</f>
        <v>0</v>
      </c>
      <c r="BL127" s="18" t="s">
        <v>121</v>
      </c>
      <c r="BM127" s="214" t="s">
        <v>173</v>
      </c>
    </row>
    <row r="128" s="12" customFormat="1">
      <c r="A128" s="12"/>
      <c r="B128" s="216"/>
      <c r="C128" s="217"/>
      <c r="D128" s="218" t="s">
        <v>123</v>
      </c>
      <c r="E128" s="219" t="s">
        <v>19</v>
      </c>
      <c r="F128" s="220" t="s">
        <v>174</v>
      </c>
      <c r="G128" s="217"/>
      <c r="H128" s="219" t="s">
        <v>19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6" t="s">
        <v>123</v>
      </c>
      <c r="AU128" s="226" t="s">
        <v>81</v>
      </c>
      <c r="AV128" s="12" t="s">
        <v>81</v>
      </c>
      <c r="AW128" s="12" t="s">
        <v>37</v>
      </c>
      <c r="AX128" s="12" t="s">
        <v>76</v>
      </c>
      <c r="AY128" s="226" t="s">
        <v>116</v>
      </c>
    </row>
    <row r="129" s="13" customFormat="1">
      <c r="A129" s="13"/>
      <c r="B129" s="227"/>
      <c r="C129" s="228"/>
      <c r="D129" s="218" t="s">
        <v>123</v>
      </c>
      <c r="E129" s="229" t="s">
        <v>19</v>
      </c>
      <c r="F129" s="230" t="s">
        <v>175</v>
      </c>
      <c r="G129" s="228"/>
      <c r="H129" s="231">
        <v>972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123</v>
      </c>
      <c r="AU129" s="237" t="s">
        <v>81</v>
      </c>
      <c r="AV129" s="13" t="s">
        <v>83</v>
      </c>
      <c r="AW129" s="13" t="s">
        <v>37</v>
      </c>
      <c r="AX129" s="13" t="s">
        <v>76</v>
      </c>
      <c r="AY129" s="237" t="s">
        <v>116</v>
      </c>
    </row>
    <row r="130" s="14" customFormat="1">
      <c r="A130" s="14"/>
      <c r="B130" s="238"/>
      <c r="C130" s="239"/>
      <c r="D130" s="218" t="s">
        <v>123</v>
      </c>
      <c r="E130" s="240" t="s">
        <v>19</v>
      </c>
      <c r="F130" s="241" t="s">
        <v>124</v>
      </c>
      <c r="G130" s="239"/>
      <c r="H130" s="242">
        <v>972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123</v>
      </c>
      <c r="AU130" s="248" t="s">
        <v>81</v>
      </c>
      <c r="AV130" s="14" t="s">
        <v>125</v>
      </c>
      <c r="AW130" s="14" t="s">
        <v>37</v>
      </c>
      <c r="AX130" s="14" t="s">
        <v>81</v>
      </c>
      <c r="AY130" s="248" t="s">
        <v>116</v>
      </c>
    </row>
    <row r="131" s="2" customFormat="1" ht="21.75" customHeight="1">
      <c r="A131" s="39"/>
      <c r="B131" s="40"/>
      <c r="C131" s="203" t="s">
        <v>176</v>
      </c>
      <c r="D131" s="203" t="s">
        <v>117</v>
      </c>
      <c r="E131" s="204" t="s">
        <v>177</v>
      </c>
      <c r="F131" s="205" t="s">
        <v>178</v>
      </c>
      <c r="G131" s="206" t="s">
        <v>172</v>
      </c>
      <c r="H131" s="207">
        <v>120</v>
      </c>
      <c r="I131" s="208"/>
      <c r="J131" s="209">
        <f>ROUND(I131*H131,2)</f>
        <v>0</v>
      </c>
      <c r="K131" s="205" t="s">
        <v>19</v>
      </c>
      <c r="L131" s="45"/>
      <c r="M131" s="210" t="s">
        <v>19</v>
      </c>
      <c r="N131" s="211" t="s">
        <v>47</v>
      </c>
      <c r="O131" s="85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4" t="s">
        <v>121</v>
      </c>
      <c r="AT131" s="214" t="s">
        <v>117</v>
      </c>
      <c r="AU131" s="214" t="s">
        <v>81</v>
      </c>
      <c r="AY131" s="18" t="s">
        <v>116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8" t="s">
        <v>81</v>
      </c>
      <c r="BK131" s="215">
        <f>ROUND(I131*H131,2)</f>
        <v>0</v>
      </c>
      <c r="BL131" s="18" t="s">
        <v>121</v>
      </c>
      <c r="BM131" s="214" t="s">
        <v>179</v>
      </c>
    </row>
    <row r="132" s="12" customFormat="1">
      <c r="A132" s="12"/>
      <c r="B132" s="216"/>
      <c r="C132" s="217"/>
      <c r="D132" s="218" t="s">
        <v>123</v>
      </c>
      <c r="E132" s="219" t="s">
        <v>19</v>
      </c>
      <c r="F132" s="220" t="s">
        <v>174</v>
      </c>
      <c r="G132" s="217"/>
      <c r="H132" s="219" t="s">
        <v>19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6" t="s">
        <v>123</v>
      </c>
      <c r="AU132" s="226" t="s">
        <v>81</v>
      </c>
      <c r="AV132" s="12" t="s">
        <v>81</v>
      </c>
      <c r="AW132" s="12" t="s">
        <v>37</v>
      </c>
      <c r="AX132" s="12" t="s">
        <v>76</v>
      </c>
      <c r="AY132" s="226" t="s">
        <v>116</v>
      </c>
    </row>
    <row r="133" s="13" customFormat="1">
      <c r="A133" s="13"/>
      <c r="B133" s="227"/>
      <c r="C133" s="228"/>
      <c r="D133" s="218" t="s">
        <v>123</v>
      </c>
      <c r="E133" s="229" t="s">
        <v>19</v>
      </c>
      <c r="F133" s="230" t="s">
        <v>180</v>
      </c>
      <c r="G133" s="228"/>
      <c r="H133" s="231">
        <v>120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123</v>
      </c>
      <c r="AU133" s="237" t="s">
        <v>81</v>
      </c>
      <c r="AV133" s="13" t="s">
        <v>83</v>
      </c>
      <c r="AW133" s="13" t="s">
        <v>37</v>
      </c>
      <c r="AX133" s="13" t="s">
        <v>76</v>
      </c>
      <c r="AY133" s="237" t="s">
        <v>116</v>
      </c>
    </row>
    <row r="134" s="14" customFormat="1">
      <c r="A134" s="14"/>
      <c r="B134" s="238"/>
      <c r="C134" s="239"/>
      <c r="D134" s="218" t="s">
        <v>123</v>
      </c>
      <c r="E134" s="240" t="s">
        <v>19</v>
      </c>
      <c r="F134" s="241" t="s">
        <v>124</v>
      </c>
      <c r="G134" s="239"/>
      <c r="H134" s="242">
        <v>120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123</v>
      </c>
      <c r="AU134" s="248" t="s">
        <v>81</v>
      </c>
      <c r="AV134" s="14" t="s">
        <v>125</v>
      </c>
      <c r="AW134" s="14" t="s">
        <v>37</v>
      </c>
      <c r="AX134" s="14" t="s">
        <v>81</v>
      </c>
      <c r="AY134" s="248" t="s">
        <v>116</v>
      </c>
    </row>
    <row r="135" s="2" customFormat="1" ht="21.75" customHeight="1">
      <c r="A135" s="39"/>
      <c r="B135" s="40"/>
      <c r="C135" s="203" t="s">
        <v>181</v>
      </c>
      <c r="D135" s="203" t="s">
        <v>117</v>
      </c>
      <c r="E135" s="204" t="s">
        <v>182</v>
      </c>
      <c r="F135" s="205" t="s">
        <v>183</v>
      </c>
      <c r="G135" s="206" t="s">
        <v>158</v>
      </c>
      <c r="H135" s="207">
        <v>37</v>
      </c>
      <c r="I135" s="208"/>
      <c r="J135" s="209">
        <f>ROUND(I135*H135,2)</f>
        <v>0</v>
      </c>
      <c r="K135" s="205" t="s">
        <v>19</v>
      </c>
      <c r="L135" s="45"/>
      <c r="M135" s="210" t="s">
        <v>19</v>
      </c>
      <c r="N135" s="211" t="s">
        <v>47</v>
      </c>
      <c r="O135" s="85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4" t="s">
        <v>121</v>
      </c>
      <c r="AT135" s="214" t="s">
        <v>117</v>
      </c>
      <c r="AU135" s="214" t="s">
        <v>81</v>
      </c>
      <c r="AY135" s="18" t="s">
        <v>116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8" t="s">
        <v>81</v>
      </c>
      <c r="BK135" s="215">
        <f>ROUND(I135*H135,2)</f>
        <v>0</v>
      </c>
      <c r="BL135" s="18" t="s">
        <v>121</v>
      </c>
      <c r="BM135" s="214" t="s">
        <v>184</v>
      </c>
    </row>
    <row r="136" s="12" customFormat="1">
      <c r="A136" s="12"/>
      <c r="B136" s="216"/>
      <c r="C136" s="217"/>
      <c r="D136" s="218" t="s">
        <v>123</v>
      </c>
      <c r="E136" s="219" t="s">
        <v>19</v>
      </c>
      <c r="F136" s="220" t="s">
        <v>174</v>
      </c>
      <c r="G136" s="217"/>
      <c r="H136" s="219" t="s">
        <v>19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6" t="s">
        <v>123</v>
      </c>
      <c r="AU136" s="226" t="s">
        <v>81</v>
      </c>
      <c r="AV136" s="12" t="s">
        <v>81</v>
      </c>
      <c r="AW136" s="12" t="s">
        <v>37</v>
      </c>
      <c r="AX136" s="12" t="s">
        <v>76</v>
      </c>
      <c r="AY136" s="226" t="s">
        <v>116</v>
      </c>
    </row>
    <row r="137" s="13" customFormat="1">
      <c r="A137" s="13"/>
      <c r="B137" s="227"/>
      <c r="C137" s="228"/>
      <c r="D137" s="218" t="s">
        <v>123</v>
      </c>
      <c r="E137" s="229" t="s">
        <v>19</v>
      </c>
      <c r="F137" s="230" t="s">
        <v>185</v>
      </c>
      <c r="G137" s="228"/>
      <c r="H137" s="231">
        <v>37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123</v>
      </c>
      <c r="AU137" s="237" t="s">
        <v>81</v>
      </c>
      <c r="AV137" s="13" t="s">
        <v>83</v>
      </c>
      <c r="AW137" s="13" t="s">
        <v>37</v>
      </c>
      <c r="AX137" s="13" t="s">
        <v>76</v>
      </c>
      <c r="AY137" s="237" t="s">
        <v>116</v>
      </c>
    </row>
    <row r="138" s="14" customFormat="1">
      <c r="A138" s="14"/>
      <c r="B138" s="238"/>
      <c r="C138" s="239"/>
      <c r="D138" s="218" t="s">
        <v>123</v>
      </c>
      <c r="E138" s="240" t="s">
        <v>19</v>
      </c>
      <c r="F138" s="241" t="s">
        <v>124</v>
      </c>
      <c r="G138" s="239"/>
      <c r="H138" s="242">
        <v>37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123</v>
      </c>
      <c r="AU138" s="248" t="s">
        <v>81</v>
      </c>
      <c r="AV138" s="14" t="s">
        <v>125</v>
      </c>
      <c r="AW138" s="14" t="s">
        <v>37</v>
      </c>
      <c r="AX138" s="14" t="s">
        <v>81</v>
      </c>
      <c r="AY138" s="248" t="s">
        <v>116</v>
      </c>
    </row>
    <row r="139" s="2" customFormat="1" ht="21.75" customHeight="1">
      <c r="A139" s="39"/>
      <c r="B139" s="40"/>
      <c r="C139" s="203" t="s">
        <v>186</v>
      </c>
      <c r="D139" s="203" t="s">
        <v>117</v>
      </c>
      <c r="E139" s="204" t="s">
        <v>187</v>
      </c>
      <c r="F139" s="205" t="s">
        <v>188</v>
      </c>
      <c r="G139" s="206" t="s">
        <v>158</v>
      </c>
      <c r="H139" s="207">
        <v>10</v>
      </c>
      <c r="I139" s="208"/>
      <c r="J139" s="209">
        <f>ROUND(I139*H139,2)</f>
        <v>0</v>
      </c>
      <c r="K139" s="205" t="s">
        <v>19</v>
      </c>
      <c r="L139" s="45"/>
      <c r="M139" s="210" t="s">
        <v>19</v>
      </c>
      <c r="N139" s="211" t="s">
        <v>47</v>
      </c>
      <c r="O139" s="85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4" t="s">
        <v>121</v>
      </c>
      <c r="AT139" s="214" t="s">
        <v>117</v>
      </c>
      <c r="AU139" s="214" t="s">
        <v>81</v>
      </c>
      <c r="AY139" s="18" t="s">
        <v>116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8" t="s">
        <v>81</v>
      </c>
      <c r="BK139" s="215">
        <f>ROUND(I139*H139,2)</f>
        <v>0</v>
      </c>
      <c r="BL139" s="18" t="s">
        <v>121</v>
      </c>
      <c r="BM139" s="214" t="s">
        <v>189</v>
      </c>
    </row>
    <row r="140" s="12" customFormat="1">
      <c r="A140" s="12"/>
      <c r="B140" s="216"/>
      <c r="C140" s="217"/>
      <c r="D140" s="218" t="s">
        <v>123</v>
      </c>
      <c r="E140" s="219" t="s">
        <v>19</v>
      </c>
      <c r="F140" s="220" t="s">
        <v>174</v>
      </c>
      <c r="G140" s="217"/>
      <c r="H140" s="219" t="s">
        <v>19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6" t="s">
        <v>123</v>
      </c>
      <c r="AU140" s="226" t="s">
        <v>81</v>
      </c>
      <c r="AV140" s="12" t="s">
        <v>81</v>
      </c>
      <c r="AW140" s="12" t="s">
        <v>37</v>
      </c>
      <c r="AX140" s="12" t="s">
        <v>76</v>
      </c>
      <c r="AY140" s="226" t="s">
        <v>116</v>
      </c>
    </row>
    <row r="141" s="13" customFormat="1">
      <c r="A141" s="13"/>
      <c r="B141" s="227"/>
      <c r="C141" s="228"/>
      <c r="D141" s="218" t="s">
        <v>123</v>
      </c>
      <c r="E141" s="229" t="s">
        <v>19</v>
      </c>
      <c r="F141" s="230" t="s">
        <v>167</v>
      </c>
      <c r="G141" s="228"/>
      <c r="H141" s="231">
        <v>10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123</v>
      </c>
      <c r="AU141" s="237" t="s">
        <v>81</v>
      </c>
      <c r="AV141" s="13" t="s">
        <v>83</v>
      </c>
      <c r="AW141" s="13" t="s">
        <v>37</v>
      </c>
      <c r="AX141" s="13" t="s">
        <v>76</v>
      </c>
      <c r="AY141" s="237" t="s">
        <v>116</v>
      </c>
    </row>
    <row r="142" s="14" customFormat="1">
      <c r="A142" s="14"/>
      <c r="B142" s="238"/>
      <c r="C142" s="239"/>
      <c r="D142" s="218" t="s">
        <v>123</v>
      </c>
      <c r="E142" s="240" t="s">
        <v>19</v>
      </c>
      <c r="F142" s="241" t="s">
        <v>124</v>
      </c>
      <c r="G142" s="239"/>
      <c r="H142" s="242">
        <v>10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123</v>
      </c>
      <c r="AU142" s="248" t="s">
        <v>81</v>
      </c>
      <c r="AV142" s="14" t="s">
        <v>125</v>
      </c>
      <c r="AW142" s="14" t="s">
        <v>37</v>
      </c>
      <c r="AX142" s="14" t="s">
        <v>81</v>
      </c>
      <c r="AY142" s="248" t="s">
        <v>116</v>
      </c>
    </row>
    <row r="143" s="2" customFormat="1" ht="16.5" customHeight="1">
      <c r="A143" s="39"/>
      <c r="B143" s="40"/>
      <c r="C143" s="203" t="s">
        <v>8</v>
      </c>
      <c r="D143" s="203" t="s">
        <v>117</v>
      </c>
      <c r="E143" s="204" t="s">
        <v>190</v>
      </c>
      <c r="F143" s="205" t="s">
        <v>191</v>
      </c>
      <c r="G143" s="206" t="s">
        <v>158</v>
      </c>
      <c r="H143" s="207">
        <v>7</v>
      </c>
      <c r="I143" s="208"/>
      <c r="J143" s="209">
        <f>ROUND(I143*H143,2)</f>
        <v>0</v>
      </c>
      <c r="K143" s="205" t="s">
        <v>165</v>
      </c>
      <c r="L143" s="45"/>
      <c r="M143" s="210" t="s">
        <v>19</v>
      </c>
      <c r="N143" s="211" t="s">
        <v>47</v>
      </c>
      <c r="O143" s="85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4" t="s">
        <v>121</v>
      </c>
      <c r="AT143" s="214" t="s">
        <v>117</v>
      </c>
      <c r="AU143" s="214" t="s">
        <v>81</v>
      </c>
      <c r="AY143" s="18" t="s">
        <v>116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8" t="s">
        <v>81</v>
      </c>
      <c r="BK143" s="215">
        <f>ROUND(I143*H143,2)</f>
        <v>0</v>
      </c>
      <c r="BL143" s="18" t="s">
        <v>121</v>
      </c>
      <c r="BM143" s="214" t="s">
        <v>192</v>
      </c>
    </row>
    <row r="144" s="2" customFormat="1">
      <c r="A144" s="39"/>
      <c r="B144" s="40"/>
      <c r="C144" s="41"/>
      <c r="D144" s="218" t="s">
        <v>193</v>
      </c>
      <c r="E144" s="41"/>
      <c r="F144" s="249" t="s">
        <v>194</v>
      </c>
      <c r="G144" s="41"/>
      <c r="H144" s="41"/>
      <c r="I144" s="131"/>
      <c r="J144" s="41"/>
      <c r="K144" s="41"/>
      <c r="L144" s="45"/>
      <c r="M144" s="250"/>
      <c r="N144" s="25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193</v>
      </c>
      <c r="AU144" s="18" t="s">
        <v>81</v>
      </c>
    </row>
    <row r="145" s="12" customFormat="1">
      <c r="A145" s="12"/>
      <c r="B145" s="216"/>
      <c r="C145" s="217"/>
      <c r="D145" s="218" t="s">
        <v>123</v>
      </c>
      <c r="E145" s="219" t="s">
        <v>19</v>
      </c>
      <c r="F145" s="220" t="s">
        <v>142</v>
      </c>
      <c r="G145" s="217"/>
      <c r="H145" s="219" t="s">
        <v>19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6" t="s">
        <v>123</v>
      </c>
      <c r="AU145" s="226" t="s">
        <v>81</v>
      </c>
      <c r="AV145" s="12" t="s">
        <v>81</v>
      </c>
      <c r="AW145" s="12" t="s">
        <v>37</v>
      </c>
      <c r="AX145" s="12" t="s">
        <v>76</v>
      </c>
      <c r="AY145" s="226" t="s">
        <v>116</v>
      </c>
    </row>
    <row r="146" s="13" customFormat="1">
      <c r="A146" s="13"/>
      <c r="B146" s="227"/>
      <c r="C146" s="228"/>
      <c r="D146" s="218" t="s">
        <v>123</v>
      </c>
      <c r="E146" s="229" t="s">
        <v>19</v>
      </c>
      <c r="F146" s="230" t="s">
        <v>150</v>
      </c>
      <c r="G146" s="228"/>
      <c r="H146" s="231">
        <v>7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123</v>
      </c>
      <c r="AU146" s="237" t="s">
        <v>81</v>
      </c>
      <c r="AV146" s="13" t="s">
        <v>83</v>
      </c>
      <c r="AW146" s="13" t="s">
        <v>37</v>
      </c>
      <c r="AX146" s="13" t="s">
        <v>76</v>
      </c>
      <c r="AY146" s="237" t="s">
        <v>116</v>
      </c>
    </row>
    <row r="147" s="14" customFormat="1">
      <c r="A147" s="14"/>
      <c r="B147" s="238"/>
      <c r="C147" s="239"/>
      <c r="D147" s="218" t="s">
        <v>123</v>
      </c>
      <c r="E147" s="240" t="s">
        <v>19</v>
      </c>
      <c r="F147" s="241" t="s">
        <v>124</v>
      </c>
      <c r="G147" s="239"/>
      <c r="H147" s="242">
        <v>7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123</v>
      </c>
      <c r="AU147" s="248" t="s">
        <v>81</v>
      </c>
      <c r="AV147" s="14" t="s">
        <v>125</v>
      </c>
      <c r="AW147" s="14" t="s">
        <v>37</v>
      </c>
      <c r="AX147" s="14" t="s">
        <v>81</v>
      </c>
      <c r="AY147" s="248" t="s">
        <v>116</v>
      </c>
    </row>
    <row r="148" s="2" customFormat="1" ht="16.5" customHeight="1">
      <c r="A148" s="39"/>
      <c r="B148" s="40"/>
      <c r="C148" s="203" t="s">
        <v>195</v>
      </c>
      <c r="D148" s="203" t="s">
        <v>117</v>
      </c>
      <c r="E148" s="204" t="s">
        <v>196</v>
      </c>
      <c r="F148" s="205" t="s">
        <v>197</v>
      </c>
      <c r="G148" s="206" t="s">
        <v>139</v>
      </c>
      <c r="H148" s="207">
        <v>71.853999999999999</v>
      </c>
      <c r="I148" s="208"/>
      <c r="J148" s="209">
        <f>ROUND(I148*H148,2)</f>
        <v>0</v>
      </c>
      <c r="K148" s="205" t="s">
        <v>19</v>
      </c>
      <c r="L148" s="45"/>
      <c r="M148" s="210" t="s">
        <v>19</v>
      </c>
      <c r="N148" s="211" t="s">
        <v>47</v>
      </c>
      <c r="O148" s="85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4" t="s">
        <v>121</v>
      </c>
      <c r="AT148" s="214" t="s">
        <v>117</v>
      </c>
      <c r="AU148" s="214" t="s">
        <v>81</v>
      </c>
      <c r="AY148" s="18" t="s">
        <v>116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8" t="s">
        <v>81</v>
      </c>
      <c r="BK148" s="215">
        <f>ROUND(I148*H148,2)</f>
        <v>0</v>
      </c>
      <c r="BL148" s="18" t="s">
        <v>121</v>
      </c>
      <c r="BM148" s="214" t="s">
        <v>198</v>
      </c>
    </row>
    <row r="149" s="12" customFormat="1">
      <c r="A149" s="12"/>
      <c r="B149" s="216"/>
      <c r="C149" s="217"/>
      <c r="D149" s="218" t="s">
        <v>123</v>
      </c>
      <c r="E149" s="219" t="s">
        <v>19</v>
      </c>
      <c r="F149" s="220" t="s">
        <v>142</v>
      </c>
      <c r="G149" s="217"/>
      <c r="H149" s="219" t="s">
        <v>19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26" t="s">
        <v>123</v>
      </c>
      <c r="AU149" s="226" t="s">
        <v>81</v>
      </c>
      <c r="AV149" s="12" t="s">
        <v>81</v>
      </c>
      <c r="AW149" s="12" t="s">
        <v>37</v>
      </c>
      <c r="AX149" s="12" t="s">
        <v>76</v>
      </c>
      <c r="AY149" s="226" t="s">
        <v>116</v>
      </c>
    </row>
    <row r="150" s="13" customFormat="1">
      <c r="A150" s="13"/>
      <c r="B150" s="227"/>
      <c r="C150" s="228"/>
      <c r="D150" s="218" t="s">
        <v>123</v>
      </c>
      <c r="E150" s="229" t="s">
        <v>19</v>
      </c>
      <c r="F150" s="230" t="s">
        <v>199</v>
      </c>
      <c r="G150" s="228"/>
      <c r="H150" s="231">
        <v>71.853999999999999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123</v>
      </c>
      <c r="AU150" s="237" t="s">
        <v>81</v>
      </c>
      <c r="AV150" s="13" t="s">
        <v>83</v>
      </c>
      <c r="AW150" s="13" t="s">
        <v>37</v>
      </c>
      <c r="AX150" s="13" t="s">
        <v>76</v>
      </c>
      <c r="AY150" s="237" t="s">
        <v>116</v>
      </c>
    </row>
    <row r="151" s="14" customFormat="1">
      <c r="A151" s="14"/>
      <c r="B151" s="238"/>
      <c r="C151" s="239"/>
      <c r="D151" s="218" t="s">
        <v>123</v>
      </c>
      <c r="E151" s="240" t="s">
        <v>19</v>
      </c>
      <c r="F151" s="241" t="s">
        <v>124</v>
      </c>
      <c r="G151" s="239"/>
      <c r="H151" s="242">
        <v>71.853999999999999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123</v>
      </c>
      <c r="AU151" s="248" t="s">
        <v>81</v>
      </c>
      <c r="AV151" s="14" t="s">
        <v>125</v>
      </c>
      <c r="AW151" s="14" t="s">
        <v>37</v>
      </c>
      <c r="AX151" s="14" t="s">
        <v>81</v>
      </c>
      <c r="AY151" s="248" t="s">
        <v>116</v>
      </c>
    </row>
    <row r="152" s="2" customFormat="1" ht="16.5" customHeight="1">
      <c r="A152" s="39"/>
      <c r="B152" s="40"/>
      <c r="C152" s="203" t="s">
        <v>200</v>
      </c>
      <c r="D152" s="203" t="s">
        <v>117</v>
      </c>
      <c r="E152" s="204" t="s">
        <v>201</v>
      </c>
      <c r="F152" s="205" t="s">
        <v>202</v>
      </c>
      <c r="G152" s="206" t="s">
        <v>203</v>
      </c>
      <c r="H152" s="207">
        <v>457.89999999999998</v>
      </c>
      <c r="I152" s="208"/>
      <c r="J152" s="209">
        <f>ROUND(I152*H152,2)</f>
        <v>0</v>
      </c>
      <c r="K152" s="205" t="s">
        <v>140</v>
      </c>
      <c r="L152" s="45"/>
      <c r="M152" s="210" t="s">
        <v>19</v>
      </c>
      <c r="N152" s="211" t="s">
        <v>47</v>
      </c>
      <c r="O152" s="85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4" t="s">
        <v>121</v>
      </c>
      <c r="AT152" s="214" t="s">
        <v>117</v>
      </c>
      <c r="AU152" s="214" t="s">
        <v>81</v>
      </c>
      <c r="AY152" s="18" t="s">
        <v>116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8" t="s">
        <v>81</v>
      </c>
      <c r="BK152" s="215">
        <f>ROUND(I152*H152,2)</f>
        <v>0</v>
      </c>
      <c r="BL152" s="18" t="s">
        <v>121</v>
      </c>
      <c r="BM152" s="214" t="s">
        <v>204</v>
      </c>
    </row>
    <row r="153" s="12" customFormat="1">
      <c r="A153" s="12"/>
      <c r="B153" s="216"/>
      <c r="C153" s="217"/>
      <c r="D153" s="218" t="s">
        <v>123</v>
      </c>
      <c r="E153" s="219" t="s">
        <v>19</v>
      </c>
      <c r="F153" s="220" t="s">
        <v>142</v>
      </c>
      <c r="G153" s="217"/>
      <c r="H153" s="219" t="s">
        <v>19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6" t="s">
        <v>123</v>
      </c>
      <c r="AU153" s="226" t="s">
        <v>81</v>
      </c>
      <c r="AV153" s="12" t="s">
        <v>81</v>
      </c>
      <c r="AW153" s="12" t="s">
        <v>37</v>
      </c>
      <c r="AX153" s="12" t="s">
        <v>76</v>
      </c>
      <c r="AY153" s="226" t="s">
        <v>116</v>
      </c>
    </row>
    <row r="154" s="13" customFormat="1">
      <c r="A154" s="13"/>
      <c r="B154" s="227"/>
      <c r="C154" s="228"/>
      <c r="D154" s="218" t="s">
        <v>123</v>
      </c>
      <c r="E154" s="229" t="s">
        <v>19</v>
      </c>
      <c r="F154" s="230" t="s">
        <v>205</v>
      </c>
      <c r="G154" s="228"/>
      <c r="H154" s="231">
        <v>457.89999999999998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123</v>
      </c>
      <c r="AU154" s="237" t="s">
        <v>81</v>
      </c>
      <c r="AV154" s="13" t="s">
        <v>83</v>
      </c>
      <c r="AW154" s="13" t="s">
        <v>37</v>
      </c>
      <c r="AX154" s="13" t="s">
        <v>76</v>
      </c>
      <c r="AY154" s="237" t="s">
        <v>116</v>
      </c>
    </row>
    <row r="155" s="14" customFormat="1">
      <c r="A155" s="14"/>
      <c r="B155" s="238"/>
      <c r="C155" s="239"/>
      <c r="D155" s="218" t="s">
        <v>123</v>
      </c>
      <c r="E155" s="240" t="s">
        <v>19</v>
      </c>
      <c r="F155" s="241" t="s">
        <v>124</v>
      </c>
      <c r="G155" s="239"/>
      <c r="H155" s="242">
        <v>457.89999999999998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123</v>
      </c>
      <c r="AU155" s="248" t="s">
        <v>81</v>
      </c>
      <c r="AV155" s="14" t="s">
        <v>125</v>
      </c>
      <c r="AW155" s="14" t="s">
        <v>37</v>
      </c>
      <c r="AX155" s="14" t="s">
        <v>81</v>
      </c>
      <c r="AY155" s="248" t="s">
        <v>116</v>
      </c>
    </row>
    <row r="156" s="2" customFormat="1" ht="16.5" customHeight="1">
      <c r="A156" s="39"/>
      <c r="B156" s="40"/>
      <c r="C156" s="203" t="s">
        <v>206</v>
      </c>
      <c r="D156" s="203" t="s">
        <v>117</v>
      </c>
      <c r="E156" s="204" t="s">
        <v>207</v>
      </c>
      <c r="F156" s="205" t="s">
        <v>208</v>
      </c>
      <c r="G156" s="206" t="s">
        <v>139</v>
      </c>
      <c r="H156" s="207">
        <v>21.969999999999999</v>
      </c>
      <c r="I156" s="208"/>
      <c r="J156" s="209">
        <f>ROUND(I156*H156,2)</f>
        <v>0</v>
      </c>
      <c r="K156" s="205" t="s">
        <v>19</v>
      </c>
      <c r="L156" s="45"/>
      <c r="M156" s="210" t="s">
        <v>19</v>
      </c>
      <c r="N156" s="211" t="s">
        <v>47</v>
      </c>
      <c r="O156" s="85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4" t="s">
        <v>121</v>
      </c>
      <c r="AT156" s="214" t="s">
        <v>117</v>
      </c>
      <c r="AU156" s="214" t="s">
        <v>81</v>
      </c>
      <c r="AY156" s="18" t="s">
        <v>116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8" t="s">
        <v>81</v>
      </c>
      <c r="BK156" s="215">
        <f>ROUND(I156*H156,2)</f>
        <v>0</v>
      </c>
      <c r="BL156" s="18" t="s">
        <v>121</v>
      </c>
      <c r="BM156" s="214" t="s">
        <v>209</v>
      </c>
    </row>
    <row r="157" s="12" customFormat="1">
      <c r="A157" s="12"/>
      <c r="B157" s="216"/>
      <c r="C157" s="217"/>
      <c r="D157" s="218" t="s">
        <v>123</v>
      </c>
      <c r="E157" s="219" t="s">
        <v>19</v>
      </c>
      <c r="F157" s="220" t="s">
        <v>142</v>
      </c>
      <c r="G157" s="217"/>
      <c r="H157" s="219" t="s">
        <v>19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6" t="s">
        <v>123</v>
      </c>
      <c r="AU157" s="226" t="s">
        <v>81</v>
      </c>
      <c r="AV157" s="12" t="s">
        <v>81</v>
      </c>
      <c r="AW157" s="12" t="s">
        <v>37</v>
      </c>
      <c r="AX157" s="12" t="s">
        <v>76</v>
      </c>
      <c r="AY157" s="226" t="s">
        <v>116</v>
      </c>
    </row>
    <row r="158" s="13" customFormat="1">
      <c r="A158" s="13"/>
      <c r="B158" s="227"/>
      <c r="C158" s="228"/>
      <c r="D158" s="218" t="s">
        <v>123</v>
      </c>
      <c r="E158" s="229" t="s">
        <v>19</v>
      </c>
      <c r="F158" s="230" t="s">
        <v>210</v>
      </c>
      <c r="G158" s="228"/>
      <c r="H158" s="231">
        <v>21.969999999999999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123</v>
      </c>
      <c r="AU158" s="237" t="s">
        <v>81</v>
      </c>
      <c r="AV158" s="13" t="s">
        <v>83</v>
      </c>
      <c r="AW158" s="13" t="s">
        <v>37</v>
      </c>
      <c r="AX158" s="13" t="s">
        <v>76</v>
      </c>
      <c r="AY158" s="237" t="s">
        <v>116</v>
      </c>
    </row>
    <row r="159" s="14" customFormat="1">
      <c r="A159" s="14"/>
      <c r="B159" s="238"/>
      <c r="C159" s="239"/>
      <c r="D159" s="218" t="s">
        <v>123</v>
      </c>
      <c r="E159" s="240" t="s">
        <v>19</v>
      </c>
      <c r="F159" s="241" t="s">
        <v>124</v>
      </c>
      <c r="G159" s="239"/>
      <c r="H159" s="242">
        <v>21.969999999999999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123</v>
      </c>
      <c r="AU159" s="248" t="s">
        <v>81</v>
      </c>
      <c r="AV159" s="14" t="s">
        <v>125</v>
      </c>
      <c r="AW159" s="14" t="s">
        <v>37</v>
      </c>
      <c r="AX159" s="14" t="s">
        <v>81</v>
      </c>
      <c r="AY159" s="248" t="s">
        <v>116</v>
      </c>
    </row>
    <row r="160" s="11" customFormat="1" ht="25.92" customHeight="1">
      <c r="A160" s="11"/>
      <c r="B160" s="189"/>
      <c r="C160" s="190"/>
      <c r="D160" s="191" t="s">
        <v>75</v>
      </c>
      <c r="E160" s="192" t="s">
        <v>211</v>
      </c>
      <c r="F160" s="192" t="s">
        <v>212</v>
      </c>
      <c r="G160" s="190"/>
      <c r="H160" s="190"/>
      <c r="I160" s="193"/>
      <c r="J160" s="194">
        <f>BK160</f>
        <v>0</v>
      </c>
      <c r="K160" s="190"/>
      <c r="L160" s="195"/>
      <c r="M160" s="196"/>
      <c r="N160" s="197"/>
      <c r="O160" s="197"/>
      <c r="P160" s="198">
        <f>SUM(P161:P263)</f>
        <v>0</v>
      </c>
      <c r="Q160" s="197"/>
      <c r="R160" s="198">
        <f>SUM(R161:R263)</f>
        <v>12483.141208700001</v>
      </c>
      <c r="S160" s="197"/>
      <c r="T160" s="199">
        <f>SUM(T161:T263)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00" t="s">
        <v>115</v>
      </c>
      <c r="AT160" s="201" t="s">
        <v>75</v>
      </c>
      <c r="AU160" s="201" t="s">
        <v>76</v>
      </c>
      <c r="AY160" s="200" t="s">
        <v>116</v>
      </c>
      <c r="BK160" s="202">
        <f>SUM(BK161:BK263)</f>
        <v>0</v>
      </c>
    </row>
    <row r="161" s="2" customFormat="1" ht="21.75" customHeight="1">
      <c r="A161" s="39"/>
      <c r="B161" s="40"/>
      <c r="C161" s="203" t="s">
        <v>213</v>
      </c>
      <c r="D161" s="203" t="s">
        <v>117</v>
      </c>
      <c r="E161" s="204" t="s">
        <v>214</v>
      </c>
      <c r="F161" s="205" t="s">
        <v>215</v>
      </c>
      <c r="G161" s="206" t="s">
        <v>147</v>
      </c>
      <c r="H161" s="207">
        <v>143</v>
      </c>
      <c r="I161" s="208"/>
      <c r="J161" s="209">
        <f>ROUND(I161*H161,2)</f>
        <v>0</v>
      </c>
      <c r="K161" s="205" t="s">
        <v>159</v>
      </c>
      <c r="L161" s="45"/>
      <c r="M161" s="210" t="s">
        <v>19</v>
      </c>
      <c r="N161" s="211" t="s">
        <v>47</v>
      </c>
      <c r="O161" s="85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4" t="s">
        <v>121</v>
      </c>
      <c r="AT161" s="214" t="s">
        <v>117</v>
      </c>
      <c r="AU161" s="214" t="s">
        <v>81</v>
      </c>
      <c r="AY161" s="18" t="s">
        <v>116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8" t="s">
        <v>81</v>
      </c>
      <c r="BK161" s="215">
        <f>ROUND(I161*H161,2)</f>
        <v>0</v>
      </c>
      <c r="BL161" s="18" t="s">
        <v>121</v>
      </c>
      <c r="BM161" s="214" t="s">
        <v>216</v>
      </c>
    </row>
    <row r="162" s="12" customFormat="1">
      <c r="A162" s="12"/>
      <c r="B162" s="216"/>
      <c r="C162" s="217"/>
      <c r="D162" s="218" t="s">
        <v>123</v>
      </c>
      <c r="E162" s="219" t="s">
        <v>19</v>
      </c>
      <c r="F162" s="220" t="s">
        <v>217</v>
      </c>
      <c r="G162" s="217"/>
      <c r="H162" s="219" t="s">
        <v>19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26" t="s">
        <v>123</v>
      </c>
      <c r="AU162" s="226" t="s">
        <v>81</v>
      </c>
      <c r="AV162" s="12" t="s">
        <v>81</v>
      </c>
      <c r="AW162" s="12" t="s">
        <v>37</v>
      </c>
      <c r="AX162" s="12" t="s">
        <v>76</v>
      </c>
      <c r="AY162" s="226" t="s">
        <v>116</v>
      </c>
    </row>
    <row r="163" s="13" customFormat="1">
      <c r="A163" s="13"/>
      <c r="B163" s="227"/>
      <c r="C163" s="228"/>
      <c r="D163" s="218" t="s">
        <v>123</v>
      </c>
      <c r="E163" s="229" t="s">
        <v>19</v>
      </c>
      <c r="F163" s="230" t="s">
        <v>218</v>
      </c>
      <c r="G163" s="228"/>
      <c r="H163" s="231">
        <v>143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123</v>
      </c>
      <c r="AU163" s="237" t="s">
        <v>81</v>
      </c>
      <c r="AV163" s="13" t="s">
        <v>83</v>
      </c>
      <c r="AW163" s="13" t="s">
        <v>37</v>
      </c>
      <c r="AX163" s="13" t="s">
        <v>76</v>
      </c>
      <c r="AY163" s="237" t="s">
        <v>116</v>
      </c>
    </row>
    <row r="164" s="14" customFormat="1">
      <c r="A164" s="14"/>
      <c r="B164" s="238"/>
      <c r="C164" s="239"/>
      <c r="D164" s="218" t="s">
        <v>123</v>
      </c>
      <c r="E164" s="240" t="s">
        <v>19</v>
      </c>
      <c r="F164" s="241" t="s">
        <v>124</v>
      </c>
      <c r="G164" s="239"/>
      <c r="H164" s="242">
        <v>143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123</v>
      </c>
      <c r="AU164" s="248" t="s">
        <v>81</v>
      </c>
      <c r="AV164" s="14" t="s">
        <v>125</v>
      </c>
      <c r="AW164" s="14" t="s">
        <v>37</v>
      </c>
      <c r="AX164" s="14" t="s">
        <v>81</v>
      </c>
      <c r="AY164" s="248" t="s">
        <v>116</v>
      </c>
    </row>
    <row r="165" s="2" customFormat="1" ht="21.75" customHeight="1">
      <c r="A165" s="39"/>
      <c r="B165" s="40"/>
      <c r="C165" s="203" t="s">
        <v>219</v>
      </c>
      <c r="D165" s="203" t="s">
        <v>117</v>
      </c>
      <c r="E165" s="204" t="s">
        <v>220</v>
      </c>
      <c r="F165" s="205" t="s">
        <v>221</v>
      </c>
      <c r="G165" s="206" t="s">
        <v>147</v>
      </c>
      <c r="H165" s="207">
        <v>25</v>
      </c>
      <c r="I165" s="208"/>
      <c r="J165" s="209">
        <f>ROUND(I165*H165,2)</f>
        <v>0</v>
      </c>
      <c r="K165" s="205" t="s">
        <v>159</v>
      </c>
      <c r="L165" s="45"/>
      <c r="M165" s="210" t="s">
        <v>19</v>
      </c>
      <c r="N165" s="211" t="s">
        <v>47</v>
      </c>
      <c r="O165" s="85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4" t="s">
        <v>121</v>
      </c>
      <c r="AT165" s="214" t="s">
        <v>117</v>
      </c>
      <c r="AU165" s="214" t="s">
        <v>81</v>
      </c>
      <c r="AY165" s="18" t="s">
        <v>116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8" t="s">
        <v>81</v>
      </c>
      <c r="BK165" s="215">
        <f>ROUND(I165*H165,2)</f>
        <v>0</v>
      </c>
      <c r="BL165" s="18" t="s">
        <v>121</v>
      </c>
      <c r="BM165" s="214" t="s">
        <v>222</v>
      </c>
    </row>
    <row r="166" s="12" customFormat="1">
      <c r="A166" s="12"/>
      <c r="B166" s="216"/>
      <c r="C166" s="217"/>
      <c r="D166" s="218" t="s">
        <v>123</v>
      </c>
      <c r="E166" s="219" t="s">
        <v>19</v>
      </c>
      <c r="F166" s="220" t="s">
        <v>217</v>
      </c>
      <c r="G166" s="217"/>
      <c r="H166" s="219" t="s">
        <v>19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26" t="s">
        <v>123</v>
      </c>
      <c r="AU166" s="226" t="s">
        <v>81</v>
      </c>
      <c r="AV166" s="12" t="s">
        <v>81</v>
      </c>
      <c r="AW166" s="12" t="s">
        <v>37</v>
      </c>
      <c r="AX166" s="12" t="s">
        <v>76</v>
      </c>
      <c r="AY166" s="226" t="s">
        <v>116</v>
      </c>
    </row>
    <row r="167" s="13" customFormat="1">
      <c r="A167" s="13"/>
      <c r="B167" s="227"/>
      <c r="C167" s="228"/>
      <c r="D167" s="218" t="s">
        <v>123</v>
      </c>
      <c r="E167" s="229" t="s">
        <v>19</v>
      </c>
      <c r="F167" s="230" t="s">
        <v>223</v>
      </c>
      <c r="G167" s="228"/>
      <c r="H167" s="231">
        <v>25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123</v>
      </c>
      <c r="AU167" s="237" t="s">
        <v>81</v>
      </c>
      <c r="AV167" s="13" t="s">
        <v>83</v>
      </c>
      <c r="AW167" s="13" t="s">
        <v>37</v>
      </c>
      <c r="AX167" s="13" t="s">
        <v>76</v>
      </c>
      <c r="AY167" s="237" t="s">
        <v>116</v>
      </c>
    </row>
    <row r="168" s="14" customFormat="1">
      <c r="A168" s="14"/>
      <c r="B168" s="238"/>
      <c r="C168" s="239"/>
      <c r="D168" s="218" t="s">
        <v>123</v>
      </c>
      <c r="E168" s="240" t="s">
        <v>19</v>
      </c>
      <c r="F168" s="241" t="s">
        <v>124</v>
      </c>
      <c r="G168" s="239"/>
      <c r="H168" s="242">
        <v>25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123</v>
      </c>
      <c r="AU168" s="248" t="s">
        <v>81</v>
      </c>
      <c r="AV168" s="14" t="s">
        <v>125</v>
      </c>
      <c r="AW168" s="14" t="s">
        <v>37</v>
      </c>
      <c r="AX168" s="14" t="s">
        <v>81</v>
      </c>
      <c r="AY168" s="248" t="s">
        <v>116</v>
      </c>
    </row>
    <row r="169" s="2" customFormat="1" ht="21.75" customHeight="1">
      <c r="A169" s="39"/>
      <c r="B169" s="40"/>
      <c r="C169" s="203" t="s">
        <v>7</v>
      </c>
      <c r="D169" s="203" t="s">
        <v>117</v>
      </c>
      <c r="E169" s="204" t="s">
        <v>224</v>
      </c>
      <c r="F169" s="205" t="s">
        <v>225</v>
      </c>
      <c r="G169" s="206" t="s">
        <v>139</v>
      </c>
      <c r="H169" s="207">
        <v>179.63900000000001</v>
      </c>
      <c r="I169" s="208"/>
      <c r="J169" s="209">
        <f>ROUND(I169*H169,2)</f>
        <v>0</v>
      </c>
      <c r="K169" s="205" t="s">
        <v>140</v>
      </c>
      <c r="L169" s="45"/>
      <c r="M169" s="210" t="s">
        <v>19</v>
      </c>
      <c r="N169" s="211" t="s">
        <v>47</v>
      </c>
      <c r="O169" s="85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4" t="s">
        <v>121</v>
      </c>
      <c r="AT169" s="214" t="s">
        <v>117</v>
      </c>
      <c r="AU169" s="214" t="s">
        <v>81</v>
      </c>
      <c r="AY169" s="18" t="s">
        <v>116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8" t="s">
        <v>81</v>
      </c>
      <c r="BK169" s="215">
        <f>ROUND(I169*H169,2)</f>
        <v>0</v>
      </c>
      <c r="BL169" s="18" t="s">
        <v>121</v>
      </c>
      <c r="BM169" s="214" t="s">
        <v>226</v>
      </c>
    </row>
    <row r="170" s="12" customFormat="1">
      <c r="A170" s="12"/>
      <c r="B170" s="216"/>
      <c r="C170" s="217"/>
      <c r="D170" s="218" t="s">
        <v>123</v>
      </c>
      <c r="E170" s="219" t="s">
        <v>19</v>
      </c>
      <c r="F170" s="220" t="s">
        <v>217</v>
      </c>
      <c r="G170" s="217"/>
      <c r="H170" s="219" t="s">
        <v>19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26" t="s">
        <v>123</v>
      </c>
      <c r="AU170" s="226" t="s">
        <v>81</v>
      </c>
      <c r="AV170" s="12" t="s">
        <v>81</v>
      </c>
      <c r="AW170" s="12" t="s">
        <v>37</v>
      </c>
      <c r="AX170" s="12" t="s">
        <v>76</v>
      </c>
      <c r="AY170" s="226" t="s">
        <v>116</v>
      </c>
    </row>
    <row r="171" s="13" customFormat="1">
      <c r="A171" s="13"/>
      <c r="B171" s="227"/>
      <c r="C171" s="228"/>
      <c r="D171" s="218" t="s">
        <v>123</v>
      </c>
      <c r="E171" s="229" t="s">
        <v>19</v>
      </c>
      <c r="F171" s="230" t="s">
        <v>227</v>
      </c>
      <c r="G171" s="228"/>
      <c r="H171" s="231">
        <v>179.63900000000001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123</v>
      </c>
      <c r="AU171" s="237" t="s">
        <v>81</v>
      </c>
      <c r="AV171" s="13" t="s">
        <v>83</v>
      </c>
      <c r="AW171" s="13" t="s">
        <v>37</v>
      </c>
      <c r="AX171" s="13" t="s">
        <v>76</v>
      </c>
      <c r="AY171" s="237" t="s">
        <v>116</v>
      </c>
    </row>
    <row r="172" s="14" customFormat="1">
      <c r="A172" s="14"/>
      <c r="B172" s="238"/>
      <c r="C172" s="239"/>
      <c r="D172" s="218" t="s">
        <v>123</v>
      </c>
      <c r="E172" s="240" t="s">
        <v>19</v>
      </c>
      <c r="F172" s="241" t="s">
        <v>124</v>
      </c>
      <c r="G172" s="239"/>
      <c r="H172" s="242">
        <v>179.63900000000001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123</v>
      </c>
      <c r="AU172" s="248" t="s">
        <v>81</v>
      </c>
      <c r="AV172" s="14" t="s">
        <v>125</v>
      </c>
      <c r="AW172" s="14" t="s">
        <v>37</v>
      </c>
      <c r="AX172" s="14" t="s">
        <v>81</v>
      </c>
      <c r="AY172" s="248" t="s">
        <v>116</v>
      </c>
    </row>
    <row r="173" s="2" customFormat="1" ht="21.75" customHeight="1">
      <c r="A173" s="39"/>
      <c r="B173" s="40"/>
      <c r="C173" s="203" t="s">
        <v>228</v>
      </c>
      <c r="D173" s="203" t="s">
        <v>117</v>
      </c>
      <c r="E173" s="204" t="s">
        <v>229</v>
      </c>
      <c r="F173" s="205" t="s">
        <v>230</v>
      </c>
      <c r="G173" s="206" t="s">
        <v>203</v>
      </c>
      <c r="H173" s="207">
        <v>333</v>
      </c>
      <c r="I173" s="208"/>
      <c r="J173" s="209">
        <f>ROUND(I173*H173,2)</f>
        <v>0</v>
      </c>
      <c r="K173" s="205" t="s">
        <v>165</v>
      </c>
      <c r="L173" s="45"/>
      <c r="M173" s="210" t="s">
        <v>19</v>
      </c>
      <c r="N173" s="211" t="s">
        <v>47</v>
      </c>
      <c r="O173" s="85"/>
      <c r="P173" s="212">
        <f>O173*H173</f>
        <v>0</v>
      </c>
      <c r="Q173" s="212">
        <v>2.2563399999999998</v>
      </c>
      <c r="R173" s="212">
        <f>Q173*H173</f>
        <v>751.36121999999989</v>
      </c>
      <c r="S173" s="212">
        <v>0</v>
      </c>
      <c r="T173" s="21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4" t="s">
        <v>121</v>
      </c>
      <c r="AT173" s="214" t="s">
        <v>117</v>
      </c>
      <c r="AU173" s="214" t="s">
        <v>81</v>
      </c>
      <c r="AY173" s="18" t="s">
        <v>116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8" t="s">
        <v>81</v>
      </c>
      <c r="BK173" s="215">
        <f>ROUND(I173*H173,2)</f>
        <v>0</v>
      </c>
      <c r="BL173" s="18" t="s">
        <v>121</v>
      </c>
      <c r="BM173" s="214" t="s">
        <v>231</v>
      </c>
    </row>
    <row r="174" s="12" customFormat="1">
      <c r="A174" s="12"/>
      <c r="B174" s="216"/>
      <c r="C174" s="217"/>
      <c r="D174" s="218" t="s">
        <v>123</v>
      </c>
      <c r="E174" s="219" t="s">
        <v>19</v>
      </c>
      <c r="F174" s="220" t="s">
        <v>232</v>
      </c>
      <c r="G174" s="217"/>
      <c r="H174" s="219" t="s">
        <v>19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26" t="s">
        <v>123</v>
      </c>
      <c r="AU174" s="226" t="s">
        <v>81</v>
      </c>
      <c r="AV174" s="12" t="s">
        <v>81</v>
      </c>
      <c r="AW174" s="12" t="s">
        <v>37</v>
      </c>
      <c r="AX174" s="12" t="s">
        <v>76</v>
      </c>
      <c r="AY174" s="226" t="s">
        <v>116</v>
      </c>
    </row>
    <row r="175" s="13" customFormat="1">
      <c r="A175" s="13"/>
      <c r="B175" s="227"/>
      <c r="C175" s="228"/>
      <c r="D175" s="218" t="s">
        <v>123</v>
      </c>
      <c r="E175" s="229" t="s">
        <v>19</v>
      </c>
      <c r="F175" s="230" t="s">
        <v>233</v>
      </c>
      <c r="G175" s="228"/>
      <c r="H175" s="231">
        <v>333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123</v>
      </c>
      <c r="AU175" s="237" t="s">
        <v>81</v>
      </c>
      <c r="AV175" s="13" t="s">
        <v>83</v>
      </c>
      <c r="AW175" s="13" t="s">
        <v>37</v>
      </c>
      <c r="AX175" s="13" t="s">
        <v>76</v>
      </c>
      <c r="AY175" s="237" t="s">
        <v>116</v>
      </c>
    </row>
    <row r="176" s="14" customFormat="1">
      <c r="A176" s="14"/>
      <c r="B176" s="238"/>
      <c r="C176" s="239"/>
      <c r="D176" s="218" t="s">
        <v>123</v>
      </c>
      <c r="E176" s="240" t="s">
        <v>19</v>
      </c>
      <c r="F176" s="241" t="s">
        <v>124</v>
      </c>
      <c r="G176" s="239"/>
      <c r="H176" s="242">
        <v>333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123</v>
      </c>
      <c r="AU176" s="248" t="s">
        <v>81</v>
      </c>
      <c r="AV176" s="14" t="s">
        <v>125</v>
      </c>
      <c r="AW176" s="14" t="s">
        <v>37</v>
      </c>
      <c r="AX176" s="14" t="s">
        <v>81</v>
      </c>
      <c r="AY176" s="248" t="s">
        <v>116</v>
      </c>
    </row>
    <row r="177" s="2" customFormat="1" ht="21.75" customHeight="1">
      <c r="A177" s="39"/>
      <c r="B177" s="40"/>
      <c r="C177" s="203" t="s">
        <v>234</v>
      </c>
      <c r="D177" s="203" t="s">
        <v>117</v>
      </c>
      <c r="E177" s="204" t="s">
        <v>235</v>
      </c>
      <c r="F177" s="205" t="s">
        <v>236</v>
      </c>
      <c r="G177" s="206" t="s">
        <v>203</v>
      </c>
      <c r="H177" s="207">
        <v>3728</v>
      </c>
      <c r="I177" s="208"/>
      <c r="J177" s="209">
        <f>ROUND(I177*H177,2)</f>
        <v>0</v>
      </c>
      <c r="K177" s="205" t="s">
        <v>165</v>
      </c>
      <c r="L177" s="45"/>
      <c r="M177" s="210" t="s">
        <v>19</v>
      </c>
      <c r="N177" s="211" t="s">
        <v>47</v>
      </c>
      <c r="O177" s="85"/>
      <c r="P177" s="212">
        <f>O177*H177</f>
        <v>0</v>
      </c>
      <c r="Q177" s="212">
        <v>2.45329</v>
      </c>
      <c r="R177" s="212">
        <f>Q177*H177</f>
        <v>9145.8651200000004</v>
      </c>
      <c r="S177" s="212">
        <v>0</v>
      </c>
      <c r="T177" s="21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4" t="s">
        <v>121</v>
      </c>
      <c r="AT177" s="214" t="s">
        <v>117</v>
      </c>
      <c r="AU177" s="214" t="s">
        <v>81</v>
      </c>
      <c r="AY177" s="18" t="s">
        <v>116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8" t="s">
        <v>81</v>
      </c>
      <c r="BK177" s="215">
        <f>ROUND(I177*H177,2)</f>
        <v>0</v>
      </c>
      <c r="BL177" s="18" t="s">
        <v>121</v>
      </c>
      <c r="BM177" s="214" t="s">
        <v>237</v>
      </c>
    </row>
    <row r="178" s="12" customFormat="1">
      <c r="A178" s="12"/>
      <c r="B178" s="216"/>
      <c r="C178" s="217"/>
      <c r="D178" s="218" t="s">
        <v>123</v>
      </c>
      <c r="E178" s="219" t="s">
        <v>19</v>
      </c>
      <c r="F178" s="220" t="s">
        <v>232</v>
      </c>
      <c r="G178" s="217"/>
      <c r="H178" s="219" t="s">
        <v>19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26" t="s">
        <v>123</v>
      </c>
      <c r="AU178" s="226" t="s">
        <v>81</v>
      </c>
      <c r="AV178" s="12" t="s">
        <v>81</v>
      </c>
      <c r="AW178" s="12" t="s">
        <v>37</v>
      </c>
      <c r="AX178" s="12" t="s">
        <v>76</v>
      </c>
      <c r="AY178" s="226" t="s">
        <v>116</v>
      </c>
    </row>
    <row r="179" s="13" customFormat="1">
      <c r="A179" s="13"/>
      <c r="B179" s="227"/>
      <c r="C179" s="228"/>
      <c r="D179" s="218" t="s">
        <v>123</v>
      </c>
      <c r="E179" s="229" t="s">
        <v>19</v>
      </c>
      <c r="F179" s="230" t="s">
        <v>238</v>
      </c>
      <c r="G179" s="228"/>
      <c r="H179" s="231">
        <v>3728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123</v>
      </c>
      <c r="AU179" s="237" t="s">
        <v>81</v>
      </c>
      <c r="AV179" s="13" t="s">
        <v>83</v>
      </c>
      <c r="AW179" s="13" t="s">
        <v>37</v>
      </c>
      <c r="AX179" s="13" t="s">
        <v>76</v>
      </c>
      <c r="AY179" s="237" t="s">
        <v>116</v>
      </c>
    </row>
    <row r="180" s="14" customFormat="1">
      <c r="A180" s="14"/>
      <c r="B180" s="238"/>
      <c r="C180" s="239"/>
      <c r="D180" s="218" t="s">
        <v>123</v>
      </c>
      <c r="E180" s="240" t="s">
        <v>19</v>
      </c>
      <c r="F180" s="241" t="s">
        <v>124</v>
      </c>
      <c r="G180" s="239"/>
      <c r="H180" s="242">
        <v>3728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123</v>
      </c>
      <c r="AU180" s="248" t="s">
        <v>81</v>
      </c>
      <c r="AV180" s="14" t="s">
        <v>125</v>
      </c>
      <c r="AW180" s="14" t="s">
        <v>37</v>
      </c>
      <c r="AX180" s="14" t="s">
        <v>81</v>
      </c>
      <c r="AY180" s="248" t="s">
        <v>116</v>
      </c>
    </row>
    <row r="181" s="2" customFormat="1" ht="21.75" customHeight="1">
      <c r="A181" s="39"/>
      <c r="B181" s="40"/>
      <c r="C181" s="203" t="s">
        <v>239</v>
      </c>
      <c r="D181" s="203" t="s">
        <v>117</v>
      </c>
      <c r="E181" s="204" t="s">
        <v>240</v>
      </c>
      <c r="F181" s="205" t="s">
        <v>241</v>
      </c>
      <c r="G181" s="206" t="s">
        <v>203</v>
      </c>
      <c r="H181" s="207">
        <v>1052</v>
      </c>
      <c r="I181" s="208"/>
      <c r="J181" s="209">
        <f>ROUND(I181*H181,2)</f>
        <v>0</v>
      </c>
      <c r="K181" s="205" t="s">
        <v>165</v>
      </c>
      <c r="L181" s="45"/>
      <c r="M181" s="210" t="s">
        <v>19</v>
      </c>
      <c r="N181" s="211" t="s">
        <v>47</v>
      </c>
      <c r="O181" s="85"/>
      <c r="P181" s="212">
        <f>O181*H181</f>
        <v>0</v>
      </c>
      <c r="Q181" s="212">
        <v>2.45329</v>
      </c>
      <c r="R181" s="212">
        <f>Q181*H181</f>
        <v>2580.8610800000001</v>
      </c>
      <c r="S181" s="212">
        <v>0</v>
      </c>
      <c r="T181" s="21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4" t="s">
        <v>121</v>
      </c>
      <c r="AT181" s="214" t="s">
        <v>117</v>
      </c>
      <c r="AU181" s="214" t="s">
        <v>81</v>
      </c>
      <c r="AY181" s="18" t="s">
        <v>116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8" t="s">
        <v>81</v>
      </c>
      <c r="BK181" s="215">
        <f>ROUND(I181*H181,2)</f>
        <v>0</v>
      </c>
      <c r="BL181" s="18" t="s">
        <v>121</v>
      </c>
      <c r="BM181" s="214" t="s">
        <v>242</v>
      </c>
    </row>
    <row r="182" s="12" customFormat="1">
      <c r="A182" s="12"/>
      <c r="B182" s="216"/>
      <c r="C182" s="217"/>
      <c r="D182" s="218" t="s">
        <v>123</v>
      </c>
      <c r="E182" s="219" t="s">
        <v>19</v>
      </c>
      <c r="F182" s="220" t="s">
        <v>232</v>
      </c>
      <c r="G182" s="217"/>
      <c r="H182" s="219" t="s">
        <v>19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26" t="s">
        <v>123</v>
      </c>
      <c r="AU182" s="226" t="s">
        <v>81</v>
      </c>
      <c r="AV182" s="12" t="s">
        <v>81</v>
      </c>
      <c r="AW182" s="12" t="s">
        <v>37</v>
      </c>
      <c r="AX182" s="12" t="s">
        <v>76</v>
      </c>
      <c r="AY182" s="226" t="s">
        <v>116</v>
      </c>
    </row>
    <row r="183" s="13" customFormat="1">
      <c r="A183" s="13"/>
      <c r="B183" s="227"/>
      <c r="C183" s="228"/>
      <c r="D183" s="218" t="s">
        <v>123</v>
      </c>
      <c r="E183" s="229" t="s">
        <v>19</v>
      </c>
      <c r="F183" s="230" t="s">
        <v>243</v>
      </c>
      <c r="G183" s="228"/>
      <c r="H183" s="231">
        <v>1052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123</v>
      </c>
      <c r="AU183" s="237" t="s">
        <v>81</v>
      </c>
      <c r="AV183" s="13" t="s">
        <v>83</v>
      </c>
      <c r="AW183" s="13" t="s">
        <v>37</v>
      </c>
      <c r="AX183" s="13" t="s">
        <v>76</v>
      </c>
      <c r="AY183" s="237" t="s">
        <v>116</v>
      </c>
    </row>
    <row r="184" s="14" customFormat="1">
      <c r="A184" s="14"/>
      <c r="B184" s="238"/>
      <c r="C184" s="239"/>
      <c r="D184" s="218" t="s">
        <v>123</v>
      </c>
      <c r="E184" s="240" t="s">
        <v>19</v>
      </c>
      <c r="F184" s="241" t="s">
        <v>124</v>
      </c>
      <c r="G184" s="239"/>
      <c r="H184" s="242">
        <v>1052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123</v>
      </c>
      <c r="AU184" s="248" t="s">
        <v>81</v>
      </c>
      <c r="AV184" s="14" t="s">
        <v>125</v>
      </c>
      <c r="AW184" s="14" t="s">
        <v>37</v>
      </c>
      <c r="AX184" s="14" t="s">
        <v>81</v>
      </c>
      <c r="AY184" s="248" t="s">
        <v>116</v>
      </c>
    </row>
    <row r="185" s="2" customFormat="1" ht="21.75" customHeight="1">
      <c r="A185" s="39"/>
      <c r="B185" s="40"/>
      <c r="C185" s="203" t="s">
        <v>244</v>
      </c>
      <c r="D185" s="203" t="s">
        <v>117</v>
      </c>
      <c r="E185" s="204" t="s">
        <v>245</v>
      </c>
      <c r="F185" s="205" t="s">
        <v>246</v>
      </c>
      <c r="G185" s="206" t="s">
        <v>203</v>
      </c>
      <c r="H185" s="207">
        <v>2244.5799999999999</v>
      </c>
      <c r="I185" s="208"/>
      <c r="J185" s="209">
        <f>ROUND(I185*H185,2)</f>
        <v>0</v>
      </c>
      <c r="K185" s="205" t="s">
        <v>159</v>
      </c>
      <c r="L185" s="45"/>
      <c r="M185" s="210" t="s">
        <v>19</v>
      </c>
      <c r="N185" s="211" t="s">
        <v>47</v>
      </c>
      <c r="O185" s="85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4" t="s">
        <v>121</v>
      </c>
      <c r="AT185" s="214" t="s">
        <v>117</v>
      </c>
      <c r="AU185" s="214" t="s">
        <v>81</v>
      </c>
      <c r="AY185" s="18" t="s">
        <v>116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8" t="s">
        <v>81</v>
      </c>
      <c r="BK185" s="215">
        <f>ROUND(I185*H185,2)</f>
        <v>0</v>
      </c>
      <c r="BL185" s="18" t="s">
        <v>121</v>
      </c>
      <c r="BM185" s="214" t="s">
        <v>247</v>
      </c>
    </row>
    <row r="186" s="12" customFormat="1">
      <c r="A186" s="12"/>
      <c r="B186" s="216"/>
      <c r="C186" s="217"/>
      <c r="D186" s="218" t="s">
        <v>123</v>
      </c>
      <c r="E186" s="219" t="s">
        <v>19</v>
      </c>
      <c r="F186" s="220" t="s">
        <v>232</v>
      </c>
      <c r="G186" s="217"/>
      <c r="H186" s="219" t="s">
        <v>19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26" t="s">
        <v>123</v>
      </c>
      <c r="AU186" s="226" t="s">
        <v>81</v>
      </c>
      <c r="AV186" s="12" t="s">
        <v>81</v>
      </c>
      <c r="AW186" s="12" t="s">
        <v>37</v>
      </c>
      <c r="AX186" s="12" t="s">
        <v>76</v>
      </c>
      <c r="AY186" s="226" t="s">
        <v>116</v>
      </c>
    </row>
    <row r="187" s="13" customFormat="1">
      <c r="A187" s="13"/>
      <c r="B187" s="227"/>
      <c r="C187" s="228"/>
      <c r="D187" s="218" t="s">
        <v>123</v>
      </c>
      <c r="E187" s="229" t="s">
        <v>19</v>
      </c>
      <c r="F187" s="230" t="s">
        <v>248</v>
      </c>
      <c r="G187" s="228"/>
      <c r="H187" s="231">
        <v>2244.5799999999999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123</v>
      </c>
      <c r="AU187" s="237" t="s">
        <v>81</v>
      </c>
      <c r="AV187" s="13" t="s">
        <v>83</v>
      </c>
      <c r="AW187" s="13" t="s">
        <v>37</v>
      </c>
      <c r="AX187" s="13" t="s">
        <v>76</v>
      </c>
      <c r="AY187" s="237" t="s">
        <v>116</v>
      </c>
    </row>
    <row r="188" s="14" customFormat="1">
      <c r="A188" s="14"/>
      <c r="B188" s="238"/>
      <c r="C188" s="239"/>
      <c r="D188" s="218" t="s">
        <v>123</v>
      </c>
      <c r="E188" s="240" t="s">
        <v>19</v>
      </c>
      <c r="F188" s="241" t="s">
        <v>124</v>
      </c>
      <c r="G188" s="239"/>
      <c r="H188" s="242">
        <v>2244.5799999999999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8" t="s">
        <v>123</v>
      </c>
      <c r="AU188" s="248" t="s">
        <v>81</v>
      </c>
      <c r="AV188" s="14" t="s">
        <v>125</v>
      </c>
      <c r="AW188" s="14" t="s">
        <v>37</v>
      </c>
      <c r="AX188" s="14" t="s">
        <v>81</v>
      </c>
      <c r="AY188" s="248" t="s">
        <v>116</v>
      </c>
    </row>
    <row r="189" s="2" customFormat="1" ht="16.5" customHeight="1">
      <c r="A189" s="39"/>
      <c r="B189" s="40"/>
      <c r="C189" s="203" t="s">
        <v>249</v>
      </c>
      <c r="D189" s="203" t="s">
        <v>117</v>
      </c>
      <c r="E189" s="204" t="s">
        <v>250</v>
      </c>
      <c r="F189" s="205" t="s">
        <v>251</v>
      </c>
      <c r="G189" s="206" t="s">
        <v>203</v>
      </c>
      <c r="H189" s="207">
        <v>4463.9399999999996</v>
      </c>
      <c r="I189" s="208"/>
      <c r="J189" s="209">
        <f>ROUND(I189*H189,2)</f>
        <v>0</v>
      </c>
      <c r="K189" s="205" t="s">
        <v>140</v>
      </c>
      <c r="L189" s="45"/>
      <c r="M189" s="210" t="s">
        <v>19</v>
      </c>
      <c r="N189" s="211" t="s">
        <v>47</v>
      </c>
      <c r="O189" s="85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4" t="s">
        <v>121</v>
      </c>
      <c r="AT189" s="214" t="s">
        <v>117</v>
      </c>
      <c r="AU189" s="214" t="s">
        <v>81</v>
      </c>
      <c r="AY189" s="18" t="s">
        <v>116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8" t="s">
        <v>81</v>
      </c>
      <c r="BK189" s="215">
        <f>ROUND(I189*H189,2)</f>
        <v>0</v>
      </c>
      <c r="BL189" s="18" t="s">
        <v>121</v>
      </c>
      <c r="BM189" s="214" t="s">
        <v>252</v>
      </c>
    </row>
    <row r="190" s="12" customFormat="1">
      <c r="A190" s="12"/>
      <c r="B190" s="216"/>
      <c r="C190" s="217"/>
      <c r="D190" s="218" t="s">
        <v>123</v>
      </c>
      <c r="E190" s="219" t="s">
        <v>19</v>
      </c>
      <c r="F190" s="220" t="s">
        <v>232</v>
      </c>
      <c r="G190" s="217"/>
      <c r="H190" s="219" t="s">
        <v>19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26" t="s">
        <v>123</v>
      </c>
      <c r="AU190" s="226" t="s">
        <v>81</v>
      </c>
      <c r="AV190" s="12" t="s">
        <v>81</v>
      </c>
      <c r="AW190" s="12" t="s">
        <v>37</v>
      </c>
      <c r="AX190" s="12" t="s">
        <v>76</v>
      </c>
      <c r="AY190" s="226" t="s">
        <v>116</v>
      </c>
    </row>
    <row r="191" s="13" customFormat="1">
      <c r="A191" s="13"/>
      <c r="B191" s="227"/>
      <c r="C191" s="228"/>
      <c r="D191" s="218" t="s">
        <v>123</v>
      </c>
      <c r="E191" s="229" t="s">
        <v>19</v>
      </c>
      <c r="F191" s="230" t="s">
        <v>253</v>
      </c>
      <c r="G191" s="228"/>
      <c r="H191" s="231">
        <v>4463.9399999999996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123</v>
      </c>
      <c r="AU191" s="237" t="s">
        <v>81</v>
      </c>
      <c r="AV191" s="13" t="s">
        <v>83</v>
      </c>
      <c r="AW191" s="13" t="s">
        <v>37</v>
      </c>
      <c r="AX191" s="13" t="s">
        <v>76</v>
      </c>
      <c r="AY191" s="237" t="s">
        <v>116</v>
      </c>
    </row>
    <row r="192" s="14" customFormat="1">
      <c r="A192" s="14"/>
      <c r="B192" s="238"/>
      <c r="C192" s="239"/>
      <c r="D192" s="218" t="s">
        <v>123</v>
      </c>
      <c r="E192" s="240" t="s">
        <v>19</v>
      </c>
      <c r="F192" s="241" t="s">
        <v>124</v>
      </c>
      <c r="G192" s="239"/>
      <c r="H192" s="242">
        <v>4463.9399999999996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123</v>
      </c>
      <c r="AU192" s="248" t="s">
        <v>81</v>
      </c>
      <c r="AV192" s="14" t="s">
        <v>125</v>
      </c>
      <c r="AW192" s="14" t="s">
        <v>37</v>
      </c>
      <c r="AX192" s="14" t="s">
        <v>81</v>
      </c>
      <c r="AY192" s="248" t="s">
        <v>116</v>
      </c>
    </row>
    <row r="193" s="2" customFormat="1" ht="21.75" customHeight="1">
      <c r="A193" s="39"/>
      <c r="B193" s="40"/>
      <c r="C193" s="203" t="s">
        <v>254</v>
      </c>
      <c r="D193" s="203" t="s">
        <v>117</v>
      </c>
      <c r="E193" s="204" t="s">
        <v>255</v>
      </c>
      <c r="F193" s="205" t="s">
        <v>256</v>
      </c>
      <c r="G193" s="206" t="s">
        <v>203</v>
      </c>
      <c r="H193" s="207">
        <v>589.75999999999999</v>
      </c>
      <c r="I193" s="208"/>
      <c r="J193" s="209">
        <f>ROUND(I193*H193,2)</f>
        <v>0</v>
      </c>
      <c r="K193" s="205" t="s">
        <v>165</v>
      </c>
      <c r="L193" s="45"/>
      <c r="M193" s="210" t="s">
        <v>19</v>
      </c>
      <c r="N193" s="211" t="s">
        <v>47</v>
      </c>
      <c r="O193" s="85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4" t="s">
        <v>121</v>
      </c>
      <c r="AT193" s="214" t="s">
        <v>117</v>
      </c>
      <c r="AU193" s="214" t="s">
        <v>81</v>
      </c>
      <c r="AY193" s="18" t="s">
        <v>116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8" t="s">
        <v>81</v>
      </c>
      <c r="BK193" s="215">
        <f>ROUND(I193*H193,2)</f>
        <v>0</v>
      </c>
      <c r="BL193" s="18" t="s">
        <v>121</v>
      </c>
      <c r="BM193" s="214" t="s">
        <v>257</v>
      </c>
    </row>
    <row r="194" s="2" customFormat="1">
      <c r="A194" s="39"/>
      <c r="B194" s="40"/>
      <c r="C194" s="41"/>
      <c r="D194" s="218" t="s">
        <v>193</v>
      </c>
      <c r="E194" s="41"/>
      <c r="F194" s="249" t="s">
        <v>258</v>
      </c>
      <c r="G194" s="41"/>
      <c r="H194" s="41"/>
      <c r="I194" s="131"/>
      <c r="J194" s="41"/>
      <c r="K194" s="41"/>
      <c r="L194" s="45"/>
      <c r="M194" s="250"/>
      <c r="N194" s="25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193</v>
      </c>
      <c r="AU194" s="18" t="s">
        <v>81</v>
      </c>
    </row>
    <row r="195" s="12" customFormat="1">
      <c r="A195" s="12"/>
      <c r="B195" s="216"/>
      <c r="C195" s="217"/>
      <c r="D195" s="218" t="s">
        <v>123</v>
      </c>
      <c r="E195" s="219" t="s">
        <v>19</v>
      </c>
      <c r="F195" s="220" t="s">
        <v>232</v>
      </c>
      <c r="G195" s="217"/>
      <c r="H195" s="219" t="s">
        <v>19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26" t="s">
        <v>123</v>
      </c>
      <c r="AU195" s="226" t="s">
        <v>81</v>
      </c>
      <c r="AV195" s="12" t="s">
        <v>81</v>
      </c>
      <c r="AW195" s="12" t="s">
        <v>37</v>
      </c>
      <c r="AX195" s="12" t="s">
        <v>76</v>
      </c>
      <c r="AY195" s="226" t="s">
        <v>116</v>
      </c>
    </row>
    <row r="196" s="13" customFormat="1">
      <c r="A196" s="13"/>
      <c r="B196" s="227"/>
      <c r="C196" s="228"/>
      <c r="D196" s="218" t="s">
        <v>123</v>
      </c>
      <c r="E196" s="229" t="s">
        <v>19</v>
      </c>
      <c r="F196" s="230" t="s">
        <v>259</v>
      </c>
      <c r="G196" s="228"/>
      <c r="H196" s="231">
        <v>589.75999999999999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123</v>
      </c>
      <c r="AU196" s="237" t="s">
        <v>81</v>
      </c>
      <c r="AV196" s="13" t="s">
        <v>83</v>
      </c>
      <c r="AW196" s="13" t="s">
        <v>37</v>
      </c>
      <c r="AX196" s="13" t="s">
        <v>76</v>
      </c>
      <c r="AY196" s="237" t="s">
        <v>116</v>
      </c>
    </row>
    <row r="197" s="14" customFormat="1">
      <c r="A197" s="14"/>
      <c r="B197" s="238"/>
      <c r="C197" s="239"/>
      <c r="D197" s="218" t="s">
        <v>123</v>
      </c>
      <c r="E197" s="240" t="s">
        <v>19</v>
      </c>
      <c r="F197" s="241" t="s">
        <v>124</v>
      </c>
      <c r="G197" s="239"/>
      <c r="H197" s="242">
        <v>589.75999999999999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123</v>
      </c>
      <c r="AU197" s="248" t="s">
        <v>81</v>
      </c>
      <c r="AV197" s="14" t="s">
        <v>125</v>
      </c>
      <c r="AW197" s="14" t="s">
        <v>37</v>
      </c>
      <c r="AX197" s="14" t="s">
        <v>81</v>
      </c>
      <c r="AY197" s="248" t="s">
        <v>116</v>
      </c>
    </row>
    <row r="198" s="2" customFormat="1" ht="21.75" customHeight="1">
      <c r="A198" s="39"/>
      <c r="B198" s="40"/>
      <c r="C198" s="203" t="s">
        <v>260</v>
      </c>
      <c r="D198" s="203" t="s">
        <v>117</v>
      </c>
      <c r="E198" s="204" t="s">
        <v>261</v>
      </c>
      <c r="F198" s="205" t="s">
        <v>262</v>
      </c>
      <c r="G198" s="206" t="s">
        <v>203</v>
      </c>
      <c r="H198" s="207">
        <v>558.72000000000003</v>
      </c>
      <c r="I198" s="208"/>
      <c r="J198" s="209">
        <f>ROUND(I198*H198,2)</f>
        <v>0</v>
      </c>
      <c r="K198" s="205" t="s">
        <v>165</v>
      </c>
      <c r="L198" s="45"/>
      <c r="M198" s="210" t="s">
        <v>19</v>
      </c>
      <c r="N198" s="211" t="s">
        <v>47</v>
      </c>
      <c r="O198" s="85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4" t="s">
        <v>121</v>
      </c>
      <c r="AT198" s="214" t="s">
        <v>117</v>
      </c>
      <c r="AU198" s="214" t="s">
        <v>81</v>
      </c>
      <c r="AY198" s="18" t="s">
        <v>116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8" t="s">
        <v>81</v>
      </c>
      <c r="BK198" s="215">
        <f>ROUND(I198*H198,2)</f>
        <v>0</v>
      </c>
      <c r="BL198" s="18" t="s">
        <v>121</v>
      </c>
      <c r="BM198" s="214" t="s">
        <v>263</v>
      </c>
    </row>
    <row r="199" s="2" customFormat="1">
      <c r="A199" s="39"/>
      <c r="B199" s="40"/>
      <c r="C199" s="41"/>
      <c r="D199" s="218" t="s">
        <v>193</v>
      </c>
      <c r="E199" s="41"/>
      <c r="F199" s="249" t="s">
        <v>258</v>
      </c>
      <c r="G199" s="41"/>
      <c r="H199" s="41"/>
      <c r="I199" s="131"/>
      <c r="J199" s="41"/>
      <c r="K199" s="41"/>
      <c r="L199" s="45"/>
      <c r="M199" s="250"/>
      <c r="N199" s="25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193</v>
      </c>
      <c r="AU199" s="18" t="s">
        <v>81</v>
      </c>
    </row>
    <row r="200" s="12" customFormat="1">
      <c r="A200" s="12"/>
      <c r="B200" s="216"/>
      <c r="C200" s="217"/>
      <c r="D200" s="218" t="s">
        <v>123</v>
      </c>
      <c r="E200" s="219" t="s">
        <v>19</v>
      </c>
      <c r="F200" s="220" t="s">
        <v>232</v>
      </c>
      <c r="G200" s="217"/>
      <c r="H200" s="219" t="s">
        <v>19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26" t="s">
        <v>123</v>
      </c>
      <c r="AU200" s="226" t="s">
        <v>81</v>
      </c>
      <c r="AV200" s="12" t="s">
        <v>81</v>
      </c>
      <c r="AW200" s="12" t="s">
        <v>37</v>
      </c>
      <c r="AX200" s="12" t="s">
        <v>76</v>
      </c>
      <c r="AY200" s="226" t="s">
        <v>116</v>
      </c>
    </row>
    <row r="201" s="13" customFormat="1">
      <c r="A201" s="13"/>
      <c r="B201" s="227"/>
      <c r="C201" s="228"/>
      <c r="D201" s="218" t="s">
        <v>123</v>
      </c>
      <c r="E201" s="229" t="s">
        <v>19</v>
      </c>
      <c r="F201" s="230" t="s">
        <v>264</v>
      </c>
      <c r="G201" s="228"/>
      <c r="H201" s="231">
        <v>558.72000000000003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123</v>
      </c>
      <c r="AU201" s="237" t="s">
        <v>81</v>
      </c>
      <c r="AV201" s="13" t="s">
        <v>83</v>
      </c>
      <c r="AW201" s="13" t="s">
        <v>37</v>
      </c>
      <c r="AX201" s="13" t="s">
        <v>76</v>
      </c>
      <c r="AY201" s="237" t="s">
        <v>116</v>
      </c>
    </row>
    <row r="202" s="14" customFormat="1">
      <c r="A202" s="14"/>
      <c r="B202" s="238"/>
      <c r="C202" s="239"/>
      <c r="D202" s="218" t="s">
        <v>123</v>
      </c>
      <c r="E202" s="240" t="s">
        <v>19</v>
      </c>
      <c r="F202" s="241" t="s">
        <v>124</v>
      </c>
      <c r="G202" s="239"/>
      <c r="H202" s="242">
        <v>558.72000000000003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123</v>
      </c>
      <c r="AU202" s="248" t="s">
        <v>81</v>
      </c>
      <c r="AV202" s="14" t="s">
        <v>125</v>
      </c>
      <c r="AW202" s="14" t="s">
        <v>37</v>
      </c>
      <c r="AX202" s="14" t="s">
        <v>81</v>
      </c>
      <c r="AY202" s="248" t="s">
        <v>116</v>
      </c>
    </row>
    <row r="203" s="2" customFormat="1" ht="21.75" customHeight="1">
      <c r="A203" s="39"/>
      <c r="B203" s="40"/>
      <c r="C203" s="203" t="s">
        <v>265</v>
      </c>
      <c r="D203" s="203" t="s">
        <v>117</v>
      </c>
      <c r="E203" s="204" t="s">
        <v>266</v>
      </c>
      <c r="F203" s="205" t="s">
        <v>267</v>
      </c>
      <c r="G203" s="206" t="s">
        <v>203</v>
      </c>
      <c r="H203" s="207">
        <v>181.38999999999999</v>
      </c>
      <c r="I203" s="208"/>
      <c r="J203" s="209">
        <f>ROUND(I203*H203,2)</f>
        <v>0</v>
      </c>
      <c r="K203" s="205" t="s">
        <v>165</v>
      </c>
      <c r="L203" s="45"/>
      <c r="M203" s="210" t="s">
        <v>19</v>
      </c>
      <c r="N203" s="211" t="s">
        <v>47</v>
      </c>
      <c r="O203" s="85"/>
      <c r="P203" s="212">
        <f>O203*H203</f>
        <v>0</v>
      </c>
      <c r="Q203" s="212">
        <v>0.015429999999999999</v>
      </c>
      <c r="R203" s="212">
        <f>Q203*H203</f>
        <v>2.7988476999999996</v>
      </c>
      <c r="S203" s="212">
        <v>0</v>
      </c>
      <c r="T203" s="21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4" t="s">
        <v>121</v>
      </c>
      <c r="AT203" s="214" t="s">
        <v>117</v>
      </c>
      <c r="AU203" s="214" t="s">
        <v>81</v>
      </c>
      <c r="AY203" s="18" t="s">
        <v>116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8" t="s">
        <v>81</v>
      </c>
      <c r="BK203" s="215">
        <f>ROUND(I203*H203,2)</f>
        <v>0</v>
      </c>
      <c r="BL203" s="18" t="s">
        <v>121</v>
      </c>
      <c r="BM203" s="214" t="s">
        <v>268</v>
      </c>
    </row>
    <row r="204" s="2" customFormat="1">
      <c r="A204" s="39"/>
      <c r="B204" s="40"/>
      <c r="C204" s="41"/>
      <c r="D204" s="218" t="s">
        <v>193</v>
      </c>
      <c r="E204" s="41"/>
      <c r="F204" s="249" t="s">
        <v>258</v>
      </c>
      <c r="G204" s="41"/>
      <c r="H204" s="41"/>
      <c r="I204" s="131"/>
      <c r="J204" s="41"/>
      <c r="K204" s="41"/>
      <c r="L204" s="45"/>
      <c r="M204" s="250"/>
      <c r="N204" s="25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193</v>
      </c>
      <c r="AU204" s="18" t="s">
        <v>81</v>
      </c>
    </row>
    <row r="205" s="12" customFormat="1">
      <c r="A205" s="12"/>
      <c r="B205" s="216"/>
      <c r="C205" s="217"/>
      <c r="D205" s="218" t="s">
        <v>123</v>
      </c>
      <c r="E205" s="219" t="s">
        <v>19</v>
      </c>
      <c r="F205" s="220" t="s">
        <v>232</v>
      </c>
      <c r="G205" s="217"/>
      <c r="H205" s="219" t="s">
        <v>19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26" t="s">
        <v>123</v>
      </c>
      <c r="AU205" s="226" t="s">
        <v>81</v>
      </c>
      <c r="AV205" s="12" t="s">
        <v>81</v>
      </c>
      <c r="AW205" s="12" t="s">
        <v>37</v>
      </c>
      <c r="AX205" s="12" t="s">
        <v>76</v>
      </c>
      <c r="AY205" s="226" t="s">
        <v>116</v>
      </c>
    </row>
    <row r="206" s="13" customFormat="1">
      <c r="A206" s="13"/>
      <c r="B206" s="227"/>
      <c r="C206" s="228"/>
      <c r="D206" s="218" t="s">
        <v>123</v>
      </c>
      <c r="E206" s="229" t="s">
        <v>19</v>
      </c>
      <c r="F206" s="230" t="s">
        <v>269</v>
      </c>
      <c r="G206" s="228"/>
      <c r="H206" s="231">
        <v>181.38999999999999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123</v>
      </c>
      <c r="AU206" s="237" t="s">
        <v>81</v>
      </c>
      <c r="AV206" s="13" t="s">
        <v>83</v>
      </c>
      <c r="AW206" s="13" t="s">
        <v>37</v>
      </c>
      <c r="AX206" s="13" t="s">
        <v>76</v>
      </c>
      <c r="AY206" s="237" t="s">
        <v>116</v>
      </c>
    </row>
    <row r="207" s="14" customFormat="1">
      <c r="A207" s="14"/>
      <c r="B207" s="238"/>
      <c r="C207" s="239"/>
      <c r="D207" s="218" t="s">
        <v>123</v>
      </c>
      <c r="E207" s="240" t="s">
        <v>19</v>
      </c>
      <c r="F207" s="241" t="s">
        <v>124</v>
      </c>
      <c r="G207" s="239"/>
      <c r="H207" s="242">
        <v>181.38999999999999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123</v>
      </c>
      <c r="AU207" s="248" t="s">
        <v>81</v>
      </c>
      <c r="AV207" s="14" t="s">
        <v>125</v>
      </c>
      <c r="AW207" s="14" t="s">
        <v>37</v>
      </c>
      <c r="AX207" s="14" t="s">
        <v>81</v>
      </c>
      <c r="AY207" s="248" t="s">
        <v>116</v>
      </c>
    </row>
    <row r="208" s="2" customFormat="1" ht="33" customHeight="1">
      <c r="A208" s="39"/>
      <c r="B208" s="40"/>
      <c r="C208" s="203" t="s">
        <v>270</v>
      </c>
      <c r="D208" s="203" t="s">
        <v>117</v>
      </c>
      <c r="E208" s="204" t="s">
        <v>271</v>
      </c>
      <c r="F208" s="205" t="s">
        <v>272</v>
      </c>
      <c r="G208" s="206" t="s">
        <v>203</v>
      </c>
      <c r="H208" s="207">
        <v>69.420000000000002</v>
      </c>
      <c r="I208" s="208"/>
      <c r="J208" s="209">
        <f>ROUND(I208*H208,2)</f>
        <v>0</v>
      </c>
      <c r="K208" s="205" t="s">
        <v>159</v>
      </c>
      <c r="L208" s="45"/>
      <c r="M208" s="210" t="s">
        <v>19</v>
      </c>
      <c r="N208" s="211" t="s">
        <v>47</v>
      </c>
      <c r="O208" s="85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4" t="s">
        <v>121</v>
      </c>
      <c r="AT208" s="214" t="s">
        <v>117</v>
      </c>
      <c r="AU208" s="214" t="s">
        <v>81</v>
      </c>
      <c r="AY208" s="18" t="s">
        <v>116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8" t="s">
        <v>81</v>
      </c>
      <c r="BK208" s="215">
        <f>ROUND(I208*H208,2)</f>
        <v>0</v>
      </c>
      <c r="BL208" s="18" t="s">
        <v>121</v>
      </c>
      <c r="BM208" s="214" t="s">
        <v>273</v>
      </c>
    </row>
    <row r="209" s="12" customFormat="1">
      <c r="A209" s="12"/>
      <c r="B209" s="216"/>
      <c r="C209" s="217"/>
      <c r="D209" s="218" t="s">
        <v>123</v>
      </c>
      <c r="E209" s="219" t="s">
        <v>19</v>
      </c>
      <c r="F209" s="220" t="s">
        <v>232</v>
      </c>
      <c r="G209" s="217"/>
      <c r="H209" s="219" t="s">
        <v>19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26" t="s">
        <v>123</v>
      </c>
      <c r="AU209" s="226" t="s">
        <v>81</v>
      </c>
      <c r="AV209" s="12" t="s">
        <v>81</v>
      </c>
      <c r="AW209" s="12" t="s">
        <v>37</v>
      </c>
      <c r="AX209" s="12" t="s">
        <v>76</v>
      </c>
      <c r="AY209" s="226" t="s">
        <v>116</v>
      </c>
    </row>
    <row r="210" s="13" customFormat="1">
      <c r="A210" s="13"/>
      <c r="B210" s="227"/>
      <c r="C210" s="228"/>
      <c r="D210" s="218" t="s">
        <v>123</v>
      </c>
      <c r="E210" s="229" t="s">
        <v>19</v>
      </c>
      <c r="F210" s="230" t="s">
        <v>274</v>
      </c>
      <c r="G210" s="228"/>
      <c r="H210" s="231">
        <v>69.420000000000002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123</v>
      </c>
      <c r="AU210" s="237" t="s">
        <v>81</v>
      </c>
      <c r="AV210" s="13" t="s">
        <v>83</v>
      </c>
      <c r="AW210" s="13" t="s">
        <v>37</v>
      </c>
      <c r="AX210" s="13" t="s">
        <v>76</v>
      </c>
      <c r="AY210" s="237" t="s">
        <v>116</v>
      </c>
    </row>
    <row r="211" s="14" customFormat="1">
      <c r="A211" s="14"/>
      <c r="B211" s="238"/>
      <c r="C211" s="239"/>
      <c r="D211" s="218" t="s">
        <v>123</v>
      </c>
      <c r="E211" s="240" t="s">
        <v>19</v>
      </c>
      <c r="F211" s="241" t="s">
        <v>124</v>
      </c>
      <c r="G211" s="239"/>
      <c r="H211" s="242">
        <v>69.420000000000002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123</v>
      </c>
      <c r="AU211" s="248" t="s">
        <v>81</v>
      </c>
      <c r="AV211" s="14" t="s">
        <v>125</v>
      </c>
      <c r="AW211" s="14" t="s">
        <v>37</v>
      </c>
      <c r="AX211" s="14" t="s">
        <v>81</v>
      </c>
      <c r="AY211" s="248" t="s">
        <v>116</v>
      </c>
    </row>
    <row r="212" s="2" customFormat="1" ht="33" customHeight="1">
      <c r="A212" s="39"/>
      <c r="B212" s="40"/>
      <c r="C212" s="203" t="s">
        <v>275</v>
      </c>
      <c r="D212" s="203" t="s">
        <v>117</v>
      </c>
      <c r="E212" s="204" t="s">
        <v>276</v>
      </c>
      <c r="F212" s="205" t="s">
        <v>277</v>
      </c>
      <c r="G212" s="206" t="s">
        <v>203</v>
      </c>
      <c r="H212" s="207">
        <v>138.06</v>
      </c>
      <c r="I212" s="208"/>
      <c r="J212" s="209">
        <f>ROUND(I212*H212,2)</f>
        <v>0</v>
      </c>
      <c r="K212" s="205" t="s">
        <v>165</v>
      </c>
      <c r="L212" s="45"/>
      <c r="M212" s="210" t="s">
        <v>19</v>
      </c>
      <c r="N212" s="211" t="s">
        <v>47</v>
      </c>
      <c r="O212" s="85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4" t="s">
        <v>121</v>
      </c>
      <c r="AT212" s="214" t="s">
        <v>117</v>
      </c>
      <c r="AU212" s="214" t="s">
        <v>81</v>
      </c>
      <c r="AY212" s="18" t="s">
        <v>116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8" t="s">
        <v>81</v>
      </c>
      <c r="BK212" s="215">
        <f>ROUND(I212*H212,2)</f>
        <v>0</v>
      </c>
      <c r="BL212" s="18" t="s">
        <v>121</v>
      </c>
      <c r="BM212" s="214" t="s">
        <v>278</v>
      </c>
    </row>
    <row r="213" s="2" customFormat="1">
      <c r="A213" s="39"/>
      <c r="B213" s="40"/>
      <c r="C213" s="41"/>
      <c r="D213" s="218" t="s">
        <v>193</v>
      </c>
      <c r="E213" s="41"/>
      <c r="F213" s="249" t="s">
        <v>279</v>
      </c>
      <c r="G213" s="41"/>
      <c r="H213" s="41"/>
      <c r="I213" s="131"/>
      <c r="J213" s="41"/>
      <c r="K213" s="41"/>
      <c r="L213" s="45"/>
      <c r="M213" s="250"/>
      <c r="N213" s="251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193</v>
      </c>
      <c r="AU213" s="18" t="s">
        <v>81</v>
      </c>
    </row>
    <row r="214" s="12" customFormat="1">
      <c r="A214" s="12"/>
      <c r="B214" s="216"/>
      <c r="C214" s="217"/>
      <c r="D214" s="218" t="s">
        <v>123</v>
      </c>
      <c r="E214" s="219" t="s">
        <v>19</v>
      </c>
      <c r="F214" s="220" t="s">
        <v>232</v>
      </c>
      <c r="G214" s="217"/>
      <c r="H214" s="219" t="s">
        <v>19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26" t="s">
        <v>123</v>
      </c>
      <c r="AU214" s="226" t="s">
        <v>81</v>
      </c>
      <c r="AV214" s="12" t="s">
        <v>81</v>
      </c>
      <c r="AW214" s="12" t="s">
        <v>37</v>
      </c>
      <c r="AX214" s="12" t="s">
        <v>76</v>
      </c>
      <c r="AY214" s="226" t="s">
        <v>116</v>
      </c>
    </row>
    <row r="215" s="13" customFormat="1">
      <c r="A215" s="13"/>
      <c r="B215" s="227"/>
      <c r="C215" s="228"/>
      <c r="D215" s="218" t="s">
        <v>123</v>
      </c>
      <c r="E215" s="229" t="s">
        <v>19</v>
      </c>
      <c r="F215" s="230" t="s">
        <v>280</v>
      </c>
      <c r="G215" s="228"/>
      <c r="H215" s="231">
        <v>138.06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123</v>
      </c>
      <c r="AU215" s="237" t="s">
        <v>81</v>
      </c>
      <c r="AV215" s="13" t="s">
        <v>83</v>
      </c>
      <c r="AW215" s="13" t="s">
        <v>37</v>
      </c>
      <c r="AX215" s="13" t="s">
        <v>76</v>
      </c>
      <c r="AY215" s="237" t="s">
        <v>116</v>
      </c>
    </row>
    <row r="216" s="14" customFormat="1">
      <c r="A216" s="14"/>
      <c r="B216" s="238"/>
      <c r="C216" s="239"/>
      <c r="D216" s="218" t="s">
        <v>123</v>
      </c>
      <c r="E216" s="240" t="s">
        <v>19</v>
      </c>
      <c r="F216" s="241" t="s">
        <v>124</v>
      </c>
      <c r="G216" s="239"/>
      <c r="H216" s="242">
        <v>138.06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123</v>
      </c>
      <c r="AU216" s="248" t="s">
        <v>81</v>
      </c>
      <c r="AV216" s="14" t="s">
        <v>125</v>
      </c>
      <c r="AW216" s="14" t="s">
        <v>37</v>
      </c>
      <c r="AX216" s="14" t="s">
        <v>81</v>
      </c>
      <c r="AY216" s="248" t="s">
        <v>116</v>
      </c>
    </row>
    <row r="217" s="2" customFormat="1" ht="33" customHeight="1">
      <c r="A217" s="39"/>
      <c r="B217" s="40"/>
      <c r="C217" s="203" t="s">
        <v>281</v>
      </c>
      <c r="D217" s="203" t="s">
        <v>117</v>
      </c>
      <c r="E217" s="204" t="s">
        <v>282</v>
      </c>
      <c r="F217" s="205" t="s">
        <v>283</v>
      </c>
      <c r="G217" s="206" t="s">
        <v>203</v>
      </c>
      <c r="H217" s="207">
        <v>18.239999999999998</v>
      </c>
      <c r="I217" s="208"/>
      <c r="J217" s="209">
        <f>ROUND(I217*H217,2)</f>
        <v>0</v>
      </c>
      <c r="K217" s="205" t="s">
        <v>165</v>
      </c>
      <c r="L217" s="45"/>
      <c r="M217" s="210" t="s">
        <v>19</v>
      </c>
      <c r="N217" s="211" t="s">
        <v>47</v>
      </c>
      <c r="O217" s="85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4" t="s">
        <v>121</v>
      </c>
      <c r="AT217" s="214" t="s">
        <v>117</v>
      </c>
      <c r="AU217" s="214" t="s">
        <v>81</v>
      </c>
      <c r="AY217" s="18" t="s">
        <v>116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8" t="s">
        <v>81</v>
      </c>
      <c r="BK217" s="215">
        <f>ROUND(I217*H217,2)</f>
        <v>0</v>
      </c>
      <c r="BL217" s="18" t="s">
        <v>121</v>
      </c>
      <c r="BM217" s="214" t="s">
        <v>284</v>
      </c>
    </row>
    <row r="218" s="2" customFormat="1">
      <c r="A218" s="39"/>
      <c r="B218" s="40"/>
      <c r="C218" s="41"/>
      <c r="D218" s="218" t="s">
        <v>193</v>
      </c>
      <c r="E218" s="41"/>
      <c r="F218" s="249" t="s">
        <v>279</v>
      </c>
      <c r="G218" s="41"/>
      <c r="H218" s="41"/>
      <c r="I218" s="131"/>
      <c r="J218" s="41"/>
      <c r="K218" s="41"/>
      <c r="L218" s="45"/>
      <c r="M218" s="250"/>
      <c r="N218" s="25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193</v>
      </c>
      <c r="AU218" s="18" t="s">
        <v>81</v>
      </c>
    </row>
    <row r="219" s="12" customFormat="1">
      <c r="A219" s="12"/>
      <c r="B219" s="216"/>
      <c r="C219" s="217"/>
      <c r="D219" s="218" t="s">
        <v>123</v>
      </c>
      <c r="E219" s="219" t="s">
        <v>19</v>
      </c>
      <c r="F219" s="220" t="s">
        <v>232</v>
      </c>
      <c r="G219" s="217"/>
      <c r="H219" s="219" t="s">
        <v>19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26" t="s">
        <v>123</v>
      </c>
      <c r="AU219" s="226" t="s">
        <v>81</v>
      </c>
      <c r="AV219" s="12" t="s">
        <v>81</v>
      </c>
      <c r="AW219" s="12" t="s">
        <v>37</v>
      </c>
      <c r="AX219" s="12" t="s">
        <v>76</v>
      </c>
      <c r="AY219" s="226" t="s">
        <v>116</v>
      </c>
    </row>
    <row r="220" s="13" customFormat="1">
      <c r="A220" s="13"/>
      <c r="B220" s="227"/>
      <c r="C220" s="228"/>
      <c r="D220" s="218" t="s">
        <v>123</v>
      </c>
      <c r="E220" s="229" t="s">
        <v>19</v>
      </c>
      <c r="F220" s="230" t="s">
        <v>285</v>
      </c>
      <c r="G220" s="228"/>
      <c r="H220" s="231">
        <v>18.239999999999998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123</v>
      </c>
      <c r="AU220" s="237" t="s">
        <v>81</v>
      </c>
      <c r="AV220" s="13" t="s">
        <v>83</v>
      </c>
      <c r="AW220" s="13" t="s">
        <v>37</v>
      </c>
      <c r="AX220" s="13" t="s">
        <v>76</v>
      </c>
      <c r="AY220" s="237" t="s">
        <v>116</v>
      </c>
    </row>
    <row r="221" s="14" customFormat="1">
      <c r="A221" s="14"/>
      <c r="B221" s="238"/>
      <c r="C221" s="239"/>
      <c r="D221" s="218" t="s">
        <v>123</v>
      </c>
      <c r="E221" s="240" t="s">
        <v>19</v>
      </c>
      <c r="F221" s="241" t="s">
        <v>124</v>
      </c>
      <c r="G221" s="239"/>
      <c r="H221" s="242">
        <v>18.239999999999998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123</v>
      </c>
      <c r="AU221" s="248" t="s">
        <v>81</v>
      </c>
      <c r="AV221" s="14" t="s">
        <v>125</v>
      </c>
      <c r="AW221" s="14" t="s">
        <v>37</v>
      </c>
      <c r="AX221" s="14" t="s">
        <v>81</v>
      </c>
      <c r="AY221" s="248" t="s">
        <v>116</v>
      </c>
    </row>
    <row r="222" s="2" customFormat="1" ht="33" customHeight="1">
      <c r="A222" s="39"/>
      <c r="B222" s="40"/>
      <c r="C222" s="203" t="s">
        <v>286</v>
      </c>
      <c r="D222" s="203" t="s">
        <v>117</v>
      </c>
      <c r="E222" s="204" t="s">
        <v>287</v>
      </c>
      <c r="F222" s="205" t="s">
        <v>288</v>
      </c>
      <c r="G222" s="206" t="s">
        <v>203</v>
      </c>
      <c r="H222" s="207">
        <v>17.280000000000001</v>
      </c>
      <c r="I222" s="208"/>
      <c r="J222" s="209">
        <f>ROUND(I222*H222,2)</f>
        <v>0</v>
      </c>
      <c r="K222" s="205" t="s">
        <v>165</v>
      </c>
      <c r="L222" s="45"/>
      <c r="M222" s="210" t="s">
        <v>19</v>
      </c>
      <c r="N222" s="211" t="s">
        <v>47</v>
      </c>
      <c r="O222" s="85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4" t="s">
        <v>121</v>
      </c>
      <c r="AT222" s="214" t="s">
        <v>117</v>
      </c>
      <c r="AU222" s="214" t="s">
        <v>81</v>
      </c>
      <c r="AY222" s="18" t="s">
        <v>116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8" t="s">
        <v>81</v>
      </c>
      <c r="BK222" s="215">
        <f>ROUND(I222*H222,2)</f>
        <v>0</v>
      </c>
      <c r="BL222" s="18" t="s">
        <v>121</v>
      </c>
      <c r="BM222" s="214" t="s">
        <v>289</v>
      </c>
    </row>
    <row r="223" s="2" customFormat="1">
      <c r="A223" s="39"/>
      <c r="B223" s="40"/>
      <c r="C223" s="41"/>
      <c r="D223" s="218" t="s">
        <v>193</v>
      </c>
      <c r="E223" s="41"/>
      <c r="F223" s="249" t="s">
        <v>279</v>
      </c>
      <c r="G223" s="41"/>
      <c r="H223" s="41"/>
      <c r="I223" s="131"/>
      <c r="J223" s="41"/>
      <c r="K223" s="41"/>
      <c r="L223" s="45"/>
      <c r="M223" s="250"/>
      <c r="N223" s="25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193</v>
      </c>
      <c r="AU223" s="18" t="s">
        <v>81</v>
      </c>
    </row>
    <row r="224" s="12" customFormat="1">
      <c r="A224" s="12"/>
      <c r="B224" s="216"/>
      <c r="C224" s="217"/>
      <c r="D224" s="218" t="s">
        <v>123</v>
      </c>
      <c r="E224" s="219" t="s">
        <v>19</v>
      </c>
      <c r="F224" s="220" t="s">
        <v>232</v>
      </c>
      <c r="G224" s="217"/>
      <c r="H224" s="219" t="s">
        <v>19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26" t="s">
        <v>123</v>
      </c>
      <c r="AU224" s="226" t="s">
        <v>81</v>
      </c>
      <c r="AV224" s="12" t="s">
        <v>81</v>
      </c>
      <c r="AW224" s="12" t="s">
        <v>37</v>
      </c>
      <c r="AX224" s="12" t="s">
        <v>76</v>
      </c>
      <c r="AY224" s="226" t="s">
        <v>116</v>
      </c>
    </row>
    <row r="225" s="13" customFormat="1">
      <c r="A225" s="13"/>
      <c r="B225" s="227"/>
      <c r="C225" s="228"/>
      <c r="D225" s="218" t="s">
        <v>123</v>
      </c>
      <c r="E225" s="229" t="s">
        <v>19</v>
      </c>
      <c r="F225" s="230" t="s">
        <v>290</v>
      </c>
      <c r="G225" s="228"/>
      <c r="H225" s="231">
        <v>17.280000000000001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123</v>
      </c>
      <c r="AU225" s="237" t="s">
        <v>81</v>
      </c>
      <c r="AV225" s="13" t="s">
        <v>83</v>
      </c>
      <c r="AW225" s="13" t="s">
        <v>37</v>
      </c>
      <c r="AX225" s="13" t="s">
        <v>76</v>
      </c>
      <c r="AY225" s="237" t="s">
        <v>116</v>
      </c>
    </row>
    <row r="226" s="14" customFormat="1">
      <c r="A226" s="14"/>
      <c r="B226" s="238"/>
      <c r="C226" s="239"/>
      <c r="D226" s="218" t="s">
        <v>123</v>
      </c>
      <c r="E226" s="240" t="s">
        <v>19</v>
      </c>
      <c r="F226" s="241" t="s">
        <v>124</v>
      </c>
      <c r="G226" s="239"/>
      <c r="H226" s="242">
        <v>17.280000000000001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123</v>
      </c>
      <c r="AU226" s="248" t="s">
        <v>81</v>
      </c>
      <c r="AV226" s="14" t="s">
        <v>125</v>
      </c>
      <c r="AW226" s="14" t="s">
        <v>37</v>
      </c>
      <c r="AX226" s="14" t="s">
        <v>81</v>
      </c>
      <c r="AY226" s="248" t="s">
        <v>116</v>
      </c>
    </row>
    <row r="227" s="2" customFormat="1" ht="33" customHeight="1">
      <c r="A227" s="39"/>
      <c r="B227" s="40"/>
      <c r="C227" s="203" t="s">
        <v>291</v>
      </c>
      <c r="D227" s="203" t="s">
        <v>117</v>
      </c>
      <c r="E227" s="204" t="s">
        <v>292</v>
      </c>
      <c r="F227" s="205" t="s">
        <v>293</v>
      </c>
      <c r="G227" s="206" t="s">
        <v>203</v>
      </c>
      <c r="H227" s="207">
        <v>5.6100000000000003</v>
      </c>
      <c r="I227" s="208"/>
      <c r="J227" s="209">
        <f>ROUND(I227*H227,2)</f>
        <v>0</v>
      </c>
      <c r="K227" s="205" t="s">
        <v>165</v>
      </c>
      <c r="L227" s="45"/>
      <c r="M227" s="210" t="s">
        <v>19</v>
      </c>
      <c r="N227" s="211" t="s">
        <v>47</v>
      </c>
      <c r="O227" s="85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4" t="s">
        <v>121</v>
      </c>
      <c r="AT227" s="214" t="s">
        <v>117</v>
      </c>
      <c r="AU227" s="214" t="s">
        <v>81</v>
      </c>
      <c r="AY227" s="18" t="s">
        <v>116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8" t="s">
        <v>81</v>
      </c>
      <c r="BK227" s="215">
        <f>ROUND(I227*H227,2)</f>
        <v>0</v>
      </c>
      <c r="BL227" s="18" t="s">
        <v>121</v>
      </c>
      <c r="BM227" s="214" t="s">
        <v>294</v>
      </c>
    </row>
    <row r="228" s="2" customFormat="1">
      <c r="A228" s="39"/>
      <c r="B228" s="40"/>
      <c r="C228" s="41"/>
      <c r="D228" s="218" t="s">
        <v>193</v>
      </c>
      <c r="E228" s="41"/>
      <c r="F228" s="249" t="s">
        <v>279</v>
      </c>
      <c r="G228" s="41"/>
      <c r="H228" s="41"/>
      <c r="I228" s="131"/>
      <c r="J228" s="41"/>
      <c r="K228" s="41"/>
      <c r="L228" s="45"/>
      <c r="M228" s="250"/>
      <c r="N228" s="251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193</v>
      </c>
      <c r="AU228" s="18" t="s">
        <v>81</v>
      </c>
    </row>
    <row r="229" s="12" customFormat="1">
      <c r="A229" s="12"/>
      <c r="B229" s="216"/>
      <c r="C229" s="217"/>
      <c r="D229" s="218" t="s">
        <v>123</v>
      </c>
      <c r="E229" s="219" t="s">
        <v>19</v>
      </c>
      <c r="F229" s="220" t="s">
        <v>232</v>
      </c>
      <c r="G229" s="217"/>
      <c r="H229" s="219" t="s">
        <v>19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26" t="s">
        <v>123</v>
      </c>
      <c r="AU229" s="226" t="s">
        <v>81</v>
      </c>
      <c r="AV229" s="12" t="s">
        <v>81</v>
      </c>
      <c r="AW229" s="12" t="s">
        <v>37</v>
      </c>
      <c r="AX229" s="12" t="s">
        <v>76</v>
      </c>
      <c r="AY229" s="226" t="s">
        <v>116</v>
      </c>
    </row>
    <row r="230" s="13" customFormat="1">
      <c r="A230" s="13"/>
      <c r="B230" s="227"/>
      <c r="C230" s="228"/>
      <c r="D230" s="218" t="s">
        <v>123</v>
      </c>
      <c r="E230" s="229" t="s">
        <v>19</v>
      </c>
      <c r="F230" s="230" t="s">
        <v>295</v>
      </c>
      <c r="G230" s="228"/>
      <c r="H230" s="231">
        <v>5.6100000000000003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123</v>
      </c>
      <c r="AU230" s="237" t="s">
        <v>81</v>
      </c>
      <c r="AV230" s="13" t="s">
        <v>83</v>
      </c>
      <c r="AW230" s="13" t="s">
        <v>37</v>
      </c>
      <c r="AX230" s="13" t="s">
        <v>76</v>
      </c>
      <c r="AY230" s="237" t="s">
        <v>116</v>
      </c>
    </row>
    <row r="231" s="14" customFormat="1">
      <c r="A231" s="14"/>
      <c r="B231" s="238"/>
      <c r="C231" s="239"/>
      <c r="D231" s="218" t="s">
        <v>123</v>
      </c>
      <c r="E231" s="240" t="s">
        <v>19</v>
      </c>
      <c r="F231" s="241" t="s">
        <v>124</v>
      </c>
      <c r="G231" s="239"/>
      <c r="H231" s="242">
        <v>5.6100000000000003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8" t="s">
        <v>123</v>
      </c>
      <c r="AU231" s="248" t="s">
        <v>81</v>
      </c>
      <c r="AV231" s="14" t="s">
        <v>125</v>
      </c>
      <c r="AW231" s="14" t="s">
        <v>37</v>
      </c>
      <c r="AX231" s="14" t="s">
        <v>81</v>
      </c>
      <c r="AY231" s="248" t="s">
        <v>116</v>
      </c>
    </row>
    <row r="232" s="2" customFormat="1" ht="16.5" customHeight="1">
      <c r="A232" s="39"/>
      <c r="B232" s="40"/>
      <c r="C232" s="203" t="s">
        <v>296</v>
      </c>
      <c r="D232" s="203" t="s">
        <v>117</v>
      </c>
      <c r="E232" s="204" t="s">
        <v>297</v>
      </c>
      <c r="F232" s="205" t="s">
        <v>298</v>
      </c>
      <c r="G232" s="206" t="s">
        <v>299</v>
      </c>
      <c r="H232" s="207">
        <v>1927.3</v>
      </c>
      <c r="I232" s="208"/>
      <c r="J232" s="209">
        <f>ROUND(I232*H232,2)</f>
        <v>0</v>
      </c>
      <c r="K232" s="205" t="s">
        <v>140</v>
      </c>
      <c r="L232" s="45"/>
      <c r="M232" s="210" t="s">
        <v>19</v>
      </c>
      <c r="N232" s="211" t="s">
        <v>47</v>
      </c>
      <c r="O232" s="85"/>
      <c r="P232" s="212">
        <f>O232*H232</f>
        <v>0</v>
      </c>
      <c r="Q232" s="212">
        <v>0.00117</v>
      </c>
      <c r="R232" s="212">
        <f>Q232*H232</f>
        <v>2.2549410000000001</v>
      </c>
      <c r="S232" s="212">
        <v>0</v>
      </c>
      <c r="T232" s="21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4" t="s">
        <v>121</v>
      </c>
      <c r="AT232" s="214" t="s">
        <v>117</v>
      </c>
      <c r="AU232" s="214" t="s">
        <v>81</v>
      </c>
      <c r="AY232" s="18" t="s">
        <v>116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8" t="s">
        <v>81</v>
      </c>
      <c r="BK232" s="215">
        <f>ROUND(I232*H232,2)</f>
        <v>0</v>
      </c>
      <c r="BL232" s="18" t="s">
        <v>121</v>
      </c>
      <c r="BM232" s="214" t="s">
        <v>300</v>
      </c>
    </row>
    <row r="233" s="12" customFormat="1">
      <c r="A233" s="12"/>
      <c r="B233" s="216"/>
      <c r="C233" s="217"/>
      <c r="D233" s="218" t="s">
        <v>123</v>
      </c>
      <c r="E233" s="219" t="s">
        <v>19</v>
      </c>
      <c r="F233" s="220" t="s">
        <v>232</v>
      </c>
      <c r="G233" s="217"/>
      <c r="H233" s="219" t="s">
        <v>19</v>
      </c>
      <c r="I233" s="221"/>
      <c r="J233" s="217"/>
      <c r="K233" s="217"/>
      <c r="L233" s="222"/>
      <c r="M233" s="223"/>
      <c r="N233" s="224"/>
      <c r="O233" s="224"/>
      <c r="P233" s="224"/>
      <c r="Q233" s="224"/>
      <c r="R233" s="224"/>
      <c r="S233" s="224"/>
      <c r="T233" s="225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26" t="s">
        <v>123</v>
      </c>
      <c r="AU233" s="226" t="s">
        <v>81</v>
      </c>
      <c r="AV233" s="12" t="s">
        <v>81</v>
      </c>
      <c r="AW233" s="12" t="s">
        <v>37</v>
      </c>
      <c r="AX233" s="12" t="s">
        <v>76</v>
      </c>
      <c r="AY233" s="226" t="s">
        <v>116</v>
      </c>
    </row>
    <row r="234" s="13" customFormat="1">
      <c r="A234" s="13"/>
      <c r="B234" s="227"/>
      <c r="C234" s="228"/>
      <c r="D234" s="218" t="s">
        <v>123</v>
      </c>
      <c r="E234" s="229" t="s">
        <v>19</v>
      </c>
      <c r="F234" s="230" t="s">
        <v>301</v>
      </c>
      <c r="G234" s="228"/>
      <c r="H234" s="231">
        <v>1927.3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123</v>
      </c>
      <c r="AU234" s="237" t="s">
        <v>81</v>
      </c>
      <c r="AV234" s="13" t="s">
        <v>83</v>
      </c>
      <c r="AW234" s="13" t="s">
        <v>37</v>
      </c>
      <c r="AX234" s="13" t="s">
        <v>76</v>
      </c>
      <c r="AY234" s="237" t="s">
        <v>116</v>
      </c>
    </row>
    <row r="235" s="14" customFormat="1">
      <c r="A235" s="14"/>
      <c r="B235" s="238"/>
      <c r="C235" s="239"/>
      <c r="D235" s="218" t="s">
        <v>123</v>
      </c>
      <c r="E235" s="240" t="s">
        <v>19</v>
      </c>
      <c r="F235" s="241" t="s">
        <v>124</v>
      </c>
      <c r="G235" s="239"/>
      <c r="H235" s="242">
        <v>1927.3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123</v>
      </c>
      <c r="AU235" s="248" t="s">
        <v>81</v>
      </c>
      <c r="AV235" s="14" t="s">
        <v>125</v>
      </c>
      <c r="AW235" s="14" t="s">
        <v>37</v>
      </c>
      <c r="AX235" s="14" t="s">
        <v>81</v>
      </c>
      <c r="AY235" s="248" t="s">
        <v>116</v>
      </c>
    </row>
    <row r="236" s="2" customFormat="1" ht="16.5" customHeight="1">
      <c r="A236" s="39"/>
      <c r="B236" s="40"/>
      <c r="C236" s="203" t="s">
        <v>302</v>
      </c>
      <c r="D236" s="203" t="s">
        <v>117</v>
      </c>
      <c r="E236" s="204" t="s">
        <v>303</v>
      </c>
      <c r="F236" s="205" t="s">
        <v>304</v>
      </c>
      <c r="G236" s="206" t="s">
        <v>299</v>
      </c>
      <c r="H236" s="207">
        <v>1927.3</v>
      </c>
      <c r="I236" s="208"/>
      <c r="J236" s="209">
        <f>ROUND(I236*H236,2)</f>
        <v>0</v>
      </c>
      <c r="K236" s="205" t="s">
        <v>140</v>
      </c>
      <c r="L236" s="45"/>
      <c r="M236" s="210" t="s">
        <v>19</v>
      </c>
      <c r="N236" s="211" t="s">
        <v>47</v>
      </c>
      <c r="O236" s="85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4" t="s">
        <v>121</v>
      </c>
      <c r="AT236" s="214" t="s">
        <v>117</v>
      </c>
      <c r="AU236" s="214" t="s">
        <v>81</v>
      </c>
      <c r="AY236" s="18" t="s">
        <v>116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8" t="s">
        <v>81</v>
      </c>
      <c r="BK236" s="215">
        <f>ROUND(I236*H236,2)</f>
        <v>0</v>
      </c>
      <c r="BL236" s="18" t="s">
        <v>121</v>
      </c>
      <c r="BM236" s="214" t="s">
        <v>305</v>
      </c>
    </row>
    <row r="237" s="12" customFormat="1">
      <c r="A237" s="12"/>
      <c r="B237" s="216"/>
      <c r="C237" s="217"/>
      <c r="D237" s="218" t="s">
        <v>123</v>
      </c>
      <c r="E237" s="219" t="s">
        <v>19</v>
      </c>
      <c r="F237" s="220" t="s">
        <v>232</v>
      </c>
      <c r="G237" s="217"/>
      <c r="H237" s="219" t="s">
        <v>19</v>
      </c>
      <c r="I237" s="221"/>
      <c r="J237" s="217"/>
      <c r="K237" s="217"/>
      <c r="L237" s="222"/>
      <c r="M237" s="223"/>
      <c r="N237" s="224"/>
      <c r="O237" s="224"/>
      <c r="P237" s="224"/>
      <c r="Q237" s="224"/>
      <c r="R237" s="224"/>
      <c r="S237" s="224"/>
      <c r="T237" s="225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26" t="s">
        <v>123</v>
      </c>
      <c r="AU237" s="226" t="s">
        <v>81</v>
      </c>
      <c r="AV237" s="12" t="s">
        <v>81</v>
      </c>
      <c r="AW237" s="12" t="s">
        <v>37</v>
      </c>
      <c r="AX237" s="12" t="s">
        <v>76</v>
      </c>
      <c r="AY237" s="226" t="s">
        <v>116</v>
      </c>
    </row>
    <row r="238" s="13" customFormat="1">
      <c r="A238" s="13"/>
      <c r="B238" s="227"/>
      <c r="C238" s="228"/>
      <c r="D238" s="218" t="s">
        <v>123</v>
      </c>
      <c r="E238" s="229" t="s">
        <v>19</v>
      </c>
      <c r="F238" s="230" t="s">
        <v>301</v>
      </c>
      <c r="G238" s="228"/>
      <c r="H238" s="231">
        <v>1927.3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123</v>
      </c>
      <c r="AU238" s="237" t="s">
        <v>81</v>
      </c>
      <c r="AV238" s="13" t="s">
        <v>83</v>
      </c>
      <c r="AW238" s="13" t="s">
        <v>37</v>
      </c>
      <c r="AX238" s="13" t="s">
        <v>76</v>
      </c>
      <c r="AY238" s="237" t="s">
        <v>116</v>
      </c>
    </row>
    <row r="239" s="14" customFormat="1">
      <c r="A239" s="14"/>
      <c r="B239" s="238"/>
      <c r="C239" s="239"/>
      <c r="D239" s="218" t="s">
        <v>123</v>
      </c>
      <c r="E239" s="240" t="s">
        <v>19</v>
      </c>
      <c r="F239" s="241" t="s">
        <v>124</v>
      </c>
      <c r="G239" s="239"/>
      <c r="H239" s="242">
        <v>1927.3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123</v>
      </c>
      <c r="AU239" s="248" t="s">
        <v>81</v>
      </c>
      <c r="AV239" s="14" t="s">
        <v>125</v>
      </c>
      <c r="AW239" s="14" t="s">
        <v>37</v>
      </c>
      <c r="AX239" s="14" t="s">
        <v>81</v>
      </c>
      <c r="AY239" s="248" t="s">
        <v>116</v>
      </c>
    </row>
    <row r="240" s="2" customFormat="1" ht="16.5" customHeight="1">
      <c r="A240" s="39"/>
      <c r="B240" s="40"/>
      <c r="C240" s="203" t="s">
        <v>306</v>
      </c>
      <c r="D240" s="203" t="s">
        <v>117</v>
      </c>
      <c r="E240" s="204" t="s">
        <v>307</v>
      </c>
      <c r="F240" s="205" t="s">
        <v>308</v>
      </c>
      <c r="G240" s="206" t="s">
        <v>309</v>
      </c>
      <c r="H240" s="207">
        <v>260</v>
      </c>
      <c r="I240" s="208"/>
      <c r="J240" s="209">
        <f>ROUND(I240*H240,2)</f>
        <v>0</v>
      </c>
      <c r="K240" s="205" t="s">
        <v>140</v>
      </c>
      <c r="L240" s="45"/>
      <c r="M240" s="210" t="s">
        <v>19</v>
      </c>
      <c r="N240" s="211" t="s">
        <v>47</v>
      </c>
      <c r="O240" s="85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4" t="s">
        <v>121</v>
      </c>
      <c r="AT240" s="214" t="s">
        <v>117</v>
      </c>
      <c r="AU240" s="214" t="s">
        <v>81</v>
      </c>
      <c r="AY240" s="18" t="s">
        <v>116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8" t="s">
        <v>81</v>
      </c>
      <c r="BK240" s="215">
        <f>ROUND(I240*H240,2)</f>
        <v>0</v>
      </c>
      <c r="BL240" s="18" t="s">
        <v>121</v>
      </c>
      <c r="BM240" s="214" t="s">
        <v>310</v>
      </c>
    </row>
    <row r="241" s="12" customFormat="1">
      <c r="A241" s="12"/>
      <c r="B241" s="216"/>
      <c r="C241" s="217"/>
      <c r="D241" s="218" t="s">
        <v>123</v>
      </c>
      <c r="E241" s="219" t="s">
        <v>19</v>
      </c>
      <c r="F241" s="220" t="s">
        <v>232</v>
      </c>
      <c r="G241" s="217"/>
      <c r="H241" s="219" t="s">
        <v>19</v>
      </c>
      <c r="I241" s="221"/>
      <c r="J241" s="217"/>
      <c r="K241" s="217"/>
      <c r="L241" s="222"/>
      <c r="M241" s="223"/>
      <c r="N241" s="224"/>
      <c r="O241" s="224"/>
      <c r="P241" s="224"/>
      <c r="Q241" s="224"/>
      <c r="R241" s="224"/>
      <c r="S241" s="224"/>
      <c r="T241" s="225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26" t="s">
        <v>123</v>
      </c>
      <c r="AU241" s="226" t="s">
        <v>81</v>
      </c>
      <c r="AV241" s="12" t="s">
        <v>81</v>
      </c>
      <c r="AW241" s="12" t="s">
        <v>37</v>
      </c>
      <c r="AX241" s="12" t="s">
        <v>76</v>
      </c>
      <c r="AY241" s="226" t="s">
        <v>116</v>
      </c>
    </row>
    <row r="242" s="13" customFormat="1">
      <c r="A242" s="13"/>
      <c r="B242" s="227"/>
      <c r="C242" s="228"/>
      <c r="D242" s="218" t="s">
        <v>123</v>
      </c>
      <c r="E242" s="229" t="s">
        <v>19</v>
      </c>
      <c r="F242" s="230" t="s">
        <v>311</v>
      </c>
      <c r="G242" s="228"/>
      <c r="H242" s="231">
        <v>260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123</v>
      </c>
      <c r="AU242" s="237" t="s">
        <v>81</v>
      </c>
      <c r="AV242" s="13" t="s">
        <v>83</v>
      </c>
      <c r="AW242" s="13" t="s">
        <v>37</v>
      </c>
      <c r="AX242" s="13" t="s">
        <v>76</v>
      </c>
      <c r="AY242" s="237" t="s">
        <v>116</v>
      </c>
    </row>
    <row r="243" s="14" customFormat="1">
      <c r="A243" s="14"/>
      <c r="B243" s="238"/>
      <c r="C243" s="239"/>
      <c r="D243" s="218" t="s">
        <v>123</v>
      </c>
      <c r="E243" s="240" t="s">
        <v>19</v>
      </c>
      <c r="F243" s="241" t="s">
        <v>124</v>
      </c>
      <c r="G243" s="239"/>
      <c r="H243" s="242">
        <v>260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8" t="s">
        <v>123</v>
      </c>
      <c r="AU243" s="248" t="s">
        <v>81</v>
      </c>
      <c r="AV243" s="14" t="s">
        <v>125</v>
      </c>
      <c r="AW243" s="14" t="s">
        <v>37</v>
      </c>
      <c r="AX243" s="14" t="s">
        <v>81</v>
      </c>
      <c r="AY243" s="248" t="s">
        <v>116</v>
      </c>
    </row>
    <row r="244" s="2" customFormat="1" ht="16.5" customHeight="1">
      <c r="A244" s="39"/>
      <c r="B244" s="40"/>
      <c r="C244" s="203" t="s">
        <v>312</v>
      </c>
      <c r="D244" s="203" t="s">
        <v>117</v>
      </c>
      <c r="E244" s="204" t="s">
        <v>313</v>
      </c>
      <c r="F244" s="205" t="s">
        <v>314</v>
      </c>
      <c r="G244" s="206" t="s">
        <v>203</v>
      </c>
      <c r="H244" s="207">
        <v>3482</v>
      </c>
      <c r="I244" s="208"/>
      <c r="J244" s="209">
        <f>ROUND(I244*H244,2)</f>
        <v>0</v>
      </c>
      <c r="K244" s="205" t="s">
        <v>140</v>
      </c>
      <c r="L244" s="45"/>
      <c r="M244" s="210" t="s">
        <v>19</v>
      </c>
      <c r="N244" s="211" t="s">
        <v>47</v>
      </c>
      <c r="O244" s="85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4" t="s">
        <v>121</v>
      </c>
      <c r="AT244" s="214" t="s">
        <v>117</v>
      </c>
      <c r="AU244" s="214" t="s">
        <v>81</v>
      </c>
      <c r="AY244" s="18" t="s">
        <v>116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8" t="s">
        <v>81</v>
      </c>
      <c r="BK244" s="215">
        <f>ROUND(I244*H244,2)</f>
        <v>0</v>
      </c>
      <c r="BL244" s="18" t="s">
        <v>121</v>
      </c>
      <c r="BM244" s="214" t="s">
        <v>315</v>
      </c>
    </row>
    <row r="245" s="12" customFormat="1">
      <c r="A245" s="12"/>
      <c r="B245" s="216"/>
      <c r="C245" s="217"/>
      <c r="D245" s="218" t="s">
        <v>123</v>
      </c>
      <c r="E245" s="219" t="s">
        <v>19</v>
      </c>
      <c r="F245" s="220" t="s">
        <v>232</v>
      </c>
      <c r="G245" s="217"/>
      <c r="H245" s="219" t="s">
        <v>19</v>
      </c>
      <c r="I245" s="221"/>
      <c r="J245" s="217"/>
      <c r="K245" s="217"/>
      <c r="L245" s="222"/>
      <c r="M245" s="223"/>
      <c r="N245" s="224"/>
      <c r="O245" s="224"/>
      <c r="P245" s="224"/>
      <c r="Q245" s="224"/>
      <c r="R245" s="224"/>
      <c r="S245" s="224"/>
      <c r="T245" s="225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26" t="s">
        <v>123</v>
      </c>
      <c r="AU245" s="226" t="s">
        <v>81</v>
      </c>
      <c r="AV245" s="12" t="s">
        <v>81</v>
      </c>
      <c r="AW245" s="12" t="s">
        <v>37</v>
      </c>
      <c r="AX245" s="12" t="s">
        <v>76</v>
      </c>
      <c r="AY245" s="226" t="s">
        <v>116</v>
      </c>
    </row>
    <row r="246" s="13" customFormat="1">
      <c r="A246" s="13"/>
      <c r="B246" s="227"/>
      <c r="C246" s="228"/>
      <c r="D246" s="218" t="s">
        <v>123</v>
      </c>
      <c r="E246" s="229" t="s">
        <v>19</v>
      </c>
      <c r="F246" s="230" t="s">
        <v>316</v>
      </c>
      <c r="G246" s="228"/>
      <c r="H246" s="231">
        <v>3482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123</v>
      </c>
      <c r="AU246" s="237" t="s">
        <v>81</v>
      </c>
      <c r="AV246" s="13" t="s">
        <v>83</v>
      </c>
      <c r="AW246" s="13" t="s">
        <v>37</v>
      </c>
      <c r="AX246" s="13" t="s">
        <v>76</v>
      </c>
      <c r="AY246" s="237" t="s">
        <v>116</v>
      </c>
    </row>
    <row r="247" s="14" customFormat="1">
      <c r="A247" s="14"/>
      <c r="B247" s="238"/>
      <c r="C247" s="239"/>
      <c r="D247" s="218" t="s">
        <v>123</v>
      </c>
      <c r="E247" s="240" t="s">
        <v>19</v>
      </c>
      <c r="F247" s="241" t="s">
        <v>124</v>
      </c>
      <c r="G247" s="239"/>
      <c r="H247" s="242">
        <v>3482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8" t="s">
        <v>123</v>
      </c>
      <c r="AU247" s="248" t="s">
        <v>81</v>
      </c>
      <c r="AV247" s="14" t="s">
        <v>125</v>
      </c>
      <c r="AW247" s="14" t="s">
        <v>37</v>
      </c>
      <c r="AX247" s="14" t="s">
        <v>81</v>
      </c>
      <c r="AY247" s="248" t="s">
        <v>116</v>
      </c>
    </row>
    <row r="248" s="2" customFormat="1" ht="21.75" customHeight="1">
      <c r="A248" s="39"/>
      <c r="B248" s="40"/>
      <c r="C248" s="203" t="s">
        <v>317</v>
      </c>
      <c r="D248" s="203" t="s">
        <v>117</v>
      </c>
      <c r="E248" s="204" t="s">
        <v>318</v>
      </c>
      <c r="F248" s="205" t="s">
        <v>319</v>
      </c>
      <c r="G248" s="206" t="s">
        <v>299</v>
      </c>
      <c r="H248" s="207">
        <v>1071</v>
      </c>
      <c r="I248" s="208"/>
      <c r="J248" s="209">
        <f>ROUND(I248*H248,2)</f>
        <v>0</v>
      </c>
      <c r="K248" s="205" t="s">
        <v>140</v>
      </c>
      <c r="L248" s="45"/>
      <c r="M248" s="210" t="s">
        <v>19</v>
      </c>
      <c r="N248" s="211" t="s">
        <v>47</v>
      </c>
      <c r="O248" s="85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4" t="s">
        <v>121</v>
      </c>
      <c r="AT248" s="214" t="s">
        <v>117</v>
      </c>
      <c r="AU248" s="214" t="s">
        <v>81</v>
      </c>
      <c r="AY248" s="18" t="s">
        <v>116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8" t="s">
        <v>81</v>
      </c>
      <c r="BK248" s="215">
        <f>ROUND(I248*H248,2)</f>
        <v>0</v>
      </c>
      <c r="BL248" s="18" t="s">
        <v>121</v>
      </c>
      <c r="BM248" s="214" t="s">
        <v>320</v>
      </c>
    </row>
    <row r="249" s="12" customFormat="1">
      <c r="A249" s="12"/>
      <c r="B249" s="216"/>
      <c r="C249" s="217"/>
      <c r="D249" s="218" t="s">
        <v>123</v>
      </c>
      <c r="E249" s="219" t="s">
        <v>19</v>
      </c>
      <c r="F249" s="220" t="s">
        <v>232</v>
      </c>
      <c r="G249" s="217"/>
      <c r="H249" s="219" t="s">
        <v>19</v>
      </c>
      <c r="I249" s="221"/>
      <c r="J249" s="217"/>
      <c r="K249" s="217"/>
      <c r="L249" s="222"/>
      <c r="M249" s="223"/>
      <c r="N249" s="224"/>
      <c r="O249" s="224"/>
      <c r="P249" s="224"/>
      <c r="Q249" s="224"/>
      <c r="R249" s="224"/>
      <c r="S249" s="224"/>
      <c r="T249" s="225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26" t="s">
        <v>123</v>
      </c>
      <c r="AU249" s="226" t="s">
        <v>81</v>
      </c>
      <c r="AV249" s="12" t="s">
        <v>81</v>
      </c>
      <c r="AW249" s="12" t="s">
        <v>37</v>
      </c>
      <c r="AX249" s="12" t="s">
        <v>76</v>
      </c>
      <c r="AY249" s="226" t="s">
        <v>116</v>
      </c>
    </row>
    <row r="250" s="13" customFormat="1">
      <c r="A250" s="13"/>
      <c r="B250" s="227"/>
      <c r="C250" s="228"/>
      <c r="D250" s="218" t="s">
        <v>123</v>
      </c>
      <c r="E250" s="229" t="s">
        <v>19</v>
      </c>
      <c r="F250" s="230" t="s">
        <v>321</v>
      </c>
      <c r="G250" s="228"/>
      <c r="H250" s="231">
        <v>1071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123</v>
      </c>
      <c r="AU250" s="237" t="s">
        <v>81</v>
      </c>
      <c r="AV250" s="13" t="s">
        <v>83</v>
      </c>
      <c r="AW250" s="13" t="s">
        <v>37</v>
      </c>
      <c r="AX250" s="13" t="s">
        <v>76</v>
      </c>
      <c r="AY250" s="237" t="s">
        <v>116</v>
      </c>
    </row>
    <row r="251" s="14" customFormat="1">
      <c r="A251" s="14"/>
      <c r="B251" s="238"/>
      <c r="C251" s="239"/>
      <c r="D251" s="218" t="s">
        <v>123</v>
      </c>
      <c r="E251" s="240" t="s">
        <v>19</v>
      </c>
      <c r="F251" s="241" t="s">
        <v>124</v>
      </c>
      <c r="G251" s="239"/>
      <c r="H251" s="242">
        <v>1071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8" t="s">
        <v>123</v>
      </c>
      <c r="AU251" s="248" t="s">
        <v>81</v>
      </c>
      <c r="AV251" s="14" t="s">
        <v>125</v>
      </c>
      <c r="AW251" s="14" t="s">
        <v>37</v>
      </c>
      <c r="AX251" s="14" t="s">
        <v>81</v>
      </c>
      <c r="AY251" s="248" t="s">
        <v>116</v>
      </c>
    </row>
    <row r="252" s="2" customFormat="1" ht="16.5" customHeight="1">
      <c r="A252" s="39"/>
      <c r="B252" s="40"/>
      <c r="C252" s="203" t="s">
        <v>322</v>
      </c>
      <c r="D252" s="203" t="s">
        <v>117</v>
      </c>
      <c r="E252" s="204" t="s">
        <v>323</v>
      </c>
      <c r="F252" s="205" t="s">
        <v>324</v>
      </c>
      <c r="G252" s="206" t="s">
        <v>172</v>
      </c>
      <c r="H252" s="207">
        <v>7190</v>
      </c>
      <c r="I252" s="208"/>
      <c r="J252" s="209">
        <f>ROUND(I252*H252,2)</f>
        <v>0</v>
      </c>
      <c r="K252" s="205" t="s">
        <v>19</v>
      </c>
      <c r="L252" s="45"/>
      <c r="M252" s="210" t="s">
        <v>19</v>
      </c>
      <c r="N252" s="211" t="s">
        <v>47</v>
      </c>
      <c r="O252" s="85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4" t="s">
        <v>121</v>
      </c>
      <c r="AT252" s="214" t="s">
        <v>117</v>
      </c>
      <c r="AU252" s="214" t="s">
        <v>81</v>
      </c>
      <c r="AY252" s="18" t="s">
        <v>116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8" t="s">
        <v>81</v>
      </c>
      <c r="BK252" s="215">
        <f>ROUND(I252*H252,2)</f>
        <v>0</v>
      </c>
      <c r="BL252" s="18" t="s">
        <v>121</v>
      </c>
      <c r="BM252" s="214" t="s">
        <v>325</v>
      </c>
    </row>
    <row r="253" s="12" customFormat="1">
      <c r="A253" s="12"/>
      <c r="B253" s="216"/>
      <c r="C253" s="217"/>
      <c r="D253" s="218" t="s">
        <v>123</v>
      </c>
      <c r="E253" s="219" t="s">
        <v>19</v>
      </c>
      <c r="F253" s="220" t="s">
        <v>326</v>
      </c>
      <c r="G253" s="217"/>
      <c r="H253" s="219" t="s">
        <v>19</v>
      </c>
      <c r="I253" s="221"/>
      <c r="J253" s="217"/>
      <c r="K253" s="217"/>
      <c r="L253" s="222"/>
      <c r="M253" s="223"/>
      <c r="N253" s="224"/>
      <c r="O253" s="224"/>
      <c r="P253" s="224"/>
      <c r="Q253" s="224"/>
      <c r="R253" s="224"/>
      <c r="S253" s="224"/>
      <c r="T253" s="225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26" t="s">
        <v>123</v>
      </c>
      <c r="AU253" s="226" t="s">
        <v>81</v>
      </c>
      <c r="AV253" s="12" t="s">
        <v>81</v>
      </c>
      <c r="AW253" s="12" t="s">
        <v>37</v>
      </c>
      <c r="AX253" s="12" t="s">
        <v>76</v>
      </c>
      <c r="AY253" s="226" t="s">
        <v>116</v>
      </c>
    </row>
    <row r="254" s="13" customFormat="1">
      <c r="A254" s="13"/>
      <c r="B254" s="227"/>
      <c r="C254" s="228"/>
      <c r="D254" s="218" t="s">
        <v>123</v>
      </c>
      <c r="E254" s="229" t="s">
        <v>19</v>
      </c>
      <c r="F254" s="230" t="s">
        <v>327</v>
      </c>
      <c r="G254" s="228"/>
      <c r="H254" s="231">
        <v>7190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123</v>
      </c>
      <c r="AU254" s="237" t="s">
        <v>81</v>
      </c>
      <c r="AV254" s="13" t="s">
        <v>83</v>
      </c>
      <c r="AW254" s="13" t="s">
        <v>37</v>
      </c>
      <c r="AX254" s="13" t="s">
        <v>76</v>
      </c>
      <c r="AY254" s="237" t="s">
        <v>116</v>
      </c>
    </row>
    <row r="255" s="14" customFormat="1">
      <c r="A255" s="14"/>
      <c r="B255" s="238"/>
      <c r="C255" s="239"/>
      <c r="D255" s="218" t="s">
        <v>123</v>
      </c>
      <c r="E255" s="240" t="s">
        <v>19</v>
      </c>
      <c r="F255" s="241" t="s">
        <v>124</v>
      </c>
      <c r="G255" s="239"/>
      <c r="H255" s="242">
        <v>7190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123</v>
      </c>
      <c r="AU255" s="248" t="s">
        <v>81</v>
      </c>
      <c r="AV255" s="14" t="s">
        <v>125</v>
      </c>
      <c r="AW255" s="14" t="s">
        <v>37</v>
      </c>
      <c r="AX255" s="14" t="s">
        <v>81</v>
      </c>
      <c r="AY255" s="248" t="s">
        <v>116</v>
      </c>
    </row>
    <row r="256" s="2" customFormat="1" ht="16.5" customHeight="1">
      <c r="A256" s="39"/>
      <c r="B256" s="40"/>
      <c r="C256" s="203" t="s">
        <v>328</v>
      </c>
      <c r="D256" s="203" t="s">
        <v>117</v>
      </c>
      <c r="E256" s="204" t="s">
        <v>329</v>
      </c>
      <c r="F256" s="205" t="s">
        <v>330</v>
      </c>
      <c r="G256" s="206" t="s">
        <v>299</v>
      </c>
      <c r="H256" s="207">
        <v>2191</v>
      </c>
      <c r="I256" s="208"/>
      <c r="J256" s="209">
        <f>ROUND(I256*H256,2)</f>
        <v>0</v>
      </c>
      <c r="K256" s="205" t="s">
        <v>19</v>
      </c>
      <c r="L256" s="45"/>
      <c r="M256" s="210" t="s">
        <v>19</v>
      </c>
      <c r="N256" s="211" t="s">
        <v>47</v>
      </c>
      <c r="O256" s="85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4" t="s">
        <v>121</v>
      </c>
      <c r="AT256" s="214" t="s">
        <v>117</v>
      </c>
      <c r="AU256" s="214" t="s">
        <v>81</v>
      </c>
      <c r="AY256" s="18" t="s">
        <v>116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8" t="s">
        <v>81</v>
      </c>
      <c r="BK256" s="215">
        <f>ROUND(I256*H256,2)</f>
        <v>0</v>
      </c>
      <c r="BL256" s="18" t="s">
        <v>121</v>
      </c>
      <c r="BM256" s="214" t="s">
        <v>331</v>
      </c>
    </row>
    <row r="257" s="12" customFormat="1">
      <c r="A257" s="12"/>
      <c r="B257" s="216"/>
      <c r="C257" s="217"/>
      <c r="D257" s="218" t="s">
        <v>123</v>
      </c>
      <c r="E257" s="219" t="s">
        <v>19</v>
      </c>
      <c r="F257" s="220" t="s">
        <v>232</v>
      </c>
      <c r="G257" s="217"/>
      <c r="H257" s="219" t="s">
        <v>19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26" t="s">
        <v>123</v>
      </c>
      <c r="AU257" s="226" t="s">
        <v>81</v>
      </c>
      <c r="AV257" s="12" t="s">
        <v>81</v>
      </c>
      <c r="AW257" s="12" t="s">
        <v>37</v>
      </c>
      <c r="AX257" s="12" t="s">
        <v>76</v>
      </c>
      <c r="AY257" s="226" t="s">
        <v>116</v>
      </c>
    </row>
    <row r="258" s="13" customFormat="1">
      <c r="A258" s="13"/>
      <c r="B258" s="227"/>
      <c r="C258" s="228"/>
      <c r="D258" s="218" t="s">
        <v>123</v>
      </c>
      <c r="E258" s="229" t="s">
        <v>19</v>
      </c>
      <c r="F258" s="230" t="s">
        <v>332</v>
      </c>
      <c r="G258" s="228"/>
      <c r="H258" s="231">
        <v>2191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123</v>
      </c>
      <c r="AU258" s="237" t="s">
        <v>81</v>
      </c>
      <c r="AV258" s="13" t="s">
        <v>83</v>
      </c>
      <c r="AW258" s="13" t="s">
        <v>37</v>
      </c>
      <c r="AX258" s="13" t="s">
        <v>76</v>
      </c>
      <c r="AY258" s="237" t="s">
        <v>116</v>
      </c>
    </row>
    <row r="259" s="14" customFormat="1">
      <c r="A259" s="14"/>
      <c r="B259" s="238"/>
      <c r="C259" s="239"/>
      <c r="D259" s="218" t="s">
        <v>123</v>
      </c>
      <c r="E259" s="240" t="s">
        <v>19</v>
      </c>
      <c r="F259" s="241" t="s">
        <v>124</v>
      </c>
      <c r="G259" s="239"/>
      <c r="H259" s="242">
        <v>2191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123</v>
      </c>
      <c r="AU259" s="248" t="s">
        <v>81</v>
      </c>
      <c r="AV259" s="14" t="s">
        <v>125</v>
      </c>
      <c r="AW259" s="14" t="s">
        <v>37</v>
      </c>
      <c r="AX259" s="14" t="s">
        <v>81</v>
      </c>
      <c r="AY259" s="248" t="s">
        <v>116</v>
      </c>
    </row>
    <row r="260" s="2" customFormat="1" ht="16.5" customHeight="1">
      <c r="A260" s="39"/>
      <c r="B260" s="40"/>
      <c r="C260" s="203" t="s">
        <v>333</v>
      </c>
      <c r="D260" s="203" t="s">
        <v>117</v>
      </c>
      <c r="E260" s="204" t="s">
        <v>334</v>
      </c>
      <c r="F260" s="205" t="s">
        <v>335</v>
      </c>
      <c r="G260" s="206" t="s">
        <v>139</v>
      </c>
      <c r="H260" s="207">
        <v>6.1710000000000003</v>
      </c>
      <c r="I260" s="208"/>
      <c r="J260" s="209">
        <f>ROUND(I260*H260,2)</f>
        <v>0</v>
      </c>
      <c r="K260" s="205" t="s">
        <v>19</v>
      </c>
      <c r="L260" s="45"/>
      <c r="M260" s="210" t="s">
        <v>19</v>
      </c>
      <c r="N260" s="211" t="s">
        <v>47</v>
      </c>
      <c r="O260" s="85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4" t="s">
        <v>121</v>
      </c>
      <c r="AT260" s="214" t="s">
        <v>117</v>
      </c>
      <c r="AU260" s="214" t="s">
        <v>81</v>
      </c>
      <c r="AY260" s="18" t="s">
        <v>116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8" t="s">
        <v>81</v>
      </c>
      <c r="BK260" s="215">
        <f>ROUND(I260*H260,2)</f>
        <v>0</v>
      </c>
      <c r="BL260" s="18" t="s">
        <v>121</v>
      </c>
      <c r="BM260" s="214" t="s">
        <v>336</v>
      </c>
    </row>
    <row r="261" s="12" customFormat="1">
      <c r="A261" s="12"/>
      <c r="B261" s="216"/>
      <c r="C261" s="217"/>
      <c r="D261" s="218" t="s">
        <v>123</v>
      </c>
      <c r="E261" s="219" t="s">
        <v>19</v>
      </c>
      <c r="F261" s="220" t="s">
        <v>232</v>
      </c>
      <c r="G261" s="217"/>
      <c r="H261" s="219" t="s">
        <v>19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26" t="s">
        <v>123</v>
      </c>
      <c r="AU261" s="226" t="s">
        <v>81</v>
      </c>
      <c r="AV261" s="12" t="s">
        <v>81</v>
      </c>
      <c r="AW261" s="12" t="s">
        <v>37</v>
      </c>
      <c r="AX261" s="12" t="s">
        <v>76</v>
      </c>
      <c r="AY261" s="226" t="s">
        <v>116</v>
      </c>
    </row>
    <row r="262" s="13" customFormat="1">
      <c r="A262" s="13"/>
      <c r="B262" s="227"/>
      <c r="C262" s="228"/>
      <c r="D262" s="218" t="s">
        <v>123</v>
      </c>
      <c r="E262" s="229" t="s">
        <v>19</v>
      </c>
      <c r="F262" s="230" t="s">
        <v>337</v>
      </c>
      <c r="G262" s="228"/>
      <c r="H262" s="231">
        <v>6.1710000000000003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123</v>
      </c>
      <c r="AU262" s="237" t="s">
        <v>81</v>
      </c>
      <c r="AV262" s="13" t="s">
        <v>83</v>
      </c>
      <c r="AW262" s="13" t="s">
        <v>37</v>
      </c>
      <c r="AX262" s="13" t="s">
        <v>76</v>
      </c>
      <c r="AY262" s="237" t="s">
        <v>116</v>
      </c>
    </row>
    <row r="263" s="14" customFormat="1">
      <c r="A263" s="14"/>
      <c r="B263" s="238"/>
      <c r="C263" s="239"/>
      <c r="D263" s="218" t="s">
        <v>123</v>
      </c>
      <c r="E263" s="240" t="s">
        <v>19</v>
      </c>
      <c r="F263" s="241" t="s">
        <v>124</v>
      </c>
      <c r="G263" s="239"/>
      <c r="H263" s="242">
        <v>6.1710000000000003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8" t="s">
        <v>123</v>
      </c>
      <c r="AU263" s="248" t="s">
        <v>81</v>
      </c>
      <c r="AV263" s="14" t="s">
        <v>125</v>
      </c>
      <c r="AW263" s="14" t="s">
        <v>37</v>
      </c>
      <c r="AX263" s="14" t="s">
        <v>81</v>
      </c>
      <c r="AY263" s="248" t="s">
        <v>116</v>
      </c>
    </row>
    <row r="264" s="11" customFormat="1" ht="25.92" customHeight="1">
      <c r="A264" s="11"/>
      <c r="B264" s="189"/>
      <c r="C264" s="190"/>
      <c r="D264" s="191" t="s">
        <v>75</v>
      </c>
      <c r="E264" s="192" t="s">
        <v>338</v>
      </c>
      <c r="F264" s="192" t="s">
        <v>339</v>
      </c>
      <c r="G264" s="190"/>
      <c r="H264" s="190"/>
      <c r="I264" s="193"/>
      <c r="J264" s="194">
        <f>BK264</f>
        <v>0</v>
      </c>
      <c r="K264" s="190"/>
      <c r="L264" s="195"/>
      <c r="M264" s="196"/>
      <c r="N264" s="197"/>
      <c r="O264" s="197"/>
      <c r="P264" s="198">
        <f>SUM(P265:P281)</f>
        <v>0</v>
      </c>
      <c r="Q264" s="197"/>
      <c r="R264" s="198">
        <f>SUM(R265:R281)</f>
        <v>0</v>
      </c>
      <c r="S264" s="197"/>
      <c r="T264" s="199">
        <f>SUM(T265:T281)</f>
        <v>0</v>
      </c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R264" s="200" t="s">
        <v>115</v>
      </c>
      <c r="AT264" s="201" t="s">
        <v>75</v>
      </c>
      <c r="AU264" s="201" t="s">
        <v>76</v>
      </c>
      <c r="AY264" s="200" t="s">
        <v>116</v>
      </c>
      <c r="BK264" s="202">
        <f>SUM(BK265:BK281)</f>
        <v>0</v>
      </c>
    </row>
    <row r="265" s="2" customFormat="1" ht="21.75" customHeight="1">
      <c r="A265" s="39"/>
      <c r="B265" s="40"/>
      <c r="C265" s="203" t="s">
        <v>340</v>
      </c>
      <c r="D265" s="203" t="s">
        <v>117</v>
      </c>
      <c r="E265" s="204" t="s">
        <v>341</v>
      </c>
      <c r="F265" s="205" t="s">
        <v>342</v>
      </c>
      <c r="G265" s="206" t="s">
        <v>139</v>
      </c>
      <c r="H265" s="207">
        <v>757.90499999999997</v>
      </c>
      <c r="I265" s="208"/>
      <c r="J265" s="209">
        <f>ROUND(I265*H265,2)</f>
        <v>0</v>
      </c>
      <c r="K265" s="205" t="s">
        <v>140</v>
      </c>
      <c r="L265" s="45"/>
      <c r="M265" s="210" t="s">
        <v>19</v>
      </c>
      <c r="N265" s="211" t="s">
        <v>47</v>
      </c>
      <c r="O265" s="85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4" t="s">
        <v>121</v>
      </c>
      <c r="AT265" s="214" t="s">
        <v>117</v>
      </c>
      <c r="AU265" s="214" t="s">
        <v>81</v>
      </c>
      <c r="AY265" s="18" t="s">
        <v>116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8" t="s">
        <v>81</v>
      </c>
      <c r="BK265" s="215">
        <f>ROUND(I265*H265,2)</f>
        <v>0</v>
      </c>
      <c r="BL265" s="18" t="s">
        <v>121</v>
      </c>
      <c r="BM265" s="214" t="s">
        <v>343</v>
      </c>
    </row>
    <row r="266" s="12" customFormat="1">
      <c r="A266" s="12"/>
      <c r="B266" s="216"/>
      <c r="C266" s="217"/>
      <c r="D266" s="218" t="s">
        <v>123</v>
      </c>
      <c r="E266" s="219" t="s">
        <v>19</v>
      </c>
      <c r="F266" s="220" t="s">
        <v>217</v>
      </c>
      <c r="G266" s="217"/>
      <c r="H266" s="219" t="s">
        <v>19</v>
      </c>
      <c r="I266" s="221"/>
      <c r="J266" s="217"/>
      <c r="K266" s="217"/>
      <c r="L266" s="222"/>
      <c r="M266" s="223"/>
      <c r="N266" s="224"/>
      <c r="O266" s="224"/>
      <c r="P266" s="224"/>
      <c r="Q266" s="224"/>
      <c r="R266" s="224"/>
      <c r="S266" s="224"/>
      <c r="T266" s="225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26" t="s">
        <v>123</v>
      </c>
      <c r="AU266" s="226" t="s">
        <v>81</v>
      </c>
      <c r="AV266" s="12" t="s">
        <v>81</v>
      </c>
      <c r="AW266" s="12" t="s">
        <v>37</v>
      </c>
      <c r="AX266" s="12" t="s">
        <v>76</v>
      </c>
      <c r="AY266" s="226" t="s">
        <v>116</v>
      </c>
    </row>
    <row r="267" s="13" customFormat="1">
      <c r="A267" s="13"/>
      <c r="B267" s="227"/>
      <c r="C267" s="228"/>
      <c r="D267" s="218" t="s">
        <v>123</v>
      </c>
      <c r="E267" s="229" t="s">
        <v>19</v>
      </c>
      <c r="F267" s="230" t="s">
        <v>344</v>
      </c>
      <c r="G267" s="228"/>
      <c r="H267" s="231">
        <v>757.90499999999997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123</v>
      </c>
      <c r="AU267" s="237" t="s">
        <v>81</v>
      </c>
      <c r="AV267" s="13" t="s">
        <v>83</v>
      </c>
      <c r="AW267" s="13" t="s">
        <v>37</v>
      </c>
      <c r="AX267" s="13" t="s">
        <v>76</v>
      </c>
      <c r="AY267" s="237" t="s">
        <v>116</v>
      </c>
    </row>
    <row r="268" s="15" customFormat="1">
      <c r="A268" s="15"/>
      <c r="B268" s="252"/>
      <c r="C268" s="253"/>
      <c r="D268" s="218" t="s">
        <v>123</v>
      </c>
      <c r="E268" s="254" t="s">
        <v>19</v>
      </c>
      <c r="F268" s="255" t="s">
        <v>345</v>
      </c>
      <c r="G268" s="253"/>
      <c r="H268" s="256">
        <v>757.90499999999997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2" t="s">
        <v>123</v>
      </c>
      <c r="AU268" s="262" t="s">
        <v>81</v>
      </c>
      <c r="AV268" s="15" t="s">
        <v>115</v>
      </c>
      <c r="AW268" s="15" t="s">
        <v>37</v>
      </c>
      <c r="AX268" s="15" t="s">
        <v>76</v>
      </c>
      <c r="AY268" s="262" t="s">
        <v>116</v>
      </c>
    </row>
    <row r="269" s="14" customFormat="1">
      <c r="A269" s="14"/>
      <c r="B269" s="238"/>
      <c r="C269" s="239"/>
      <c r="D269" s="218" t="s">
        <v>123</v>
      </c>
      <c r="E269" s="240" t="s">
        <v>19</v>
      </c>
      <c r="F269" s="241" t="s">
        <v>124</v>
      </c>
      <c r="G269" s="239"/>
      <c r="H269" s="242">
        <v>757.90499999999997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123</v>
      </c>
      <c r="AU269" s="248" t="s">
        <v>81</v>
      </c>
      <c r="AV269" s="14" t="s">
        <v>125</v>
      </c>
      <c r="AW269" s="14" t="s">
        <v>37</v>
      </c>
      <c r="AX269" s="14" t="s">
        <v>81</v>
      </c>
      <c r="AY269" s="248" t="s">
        <v>116</v>
      </c>
    </row>
    <row r="270" s="2" customFormat="1" ht="16.5" customHeight="1">
      <c r="A270" s="39"/>
      <c r="B270" s="40"/>
      <c r="C270" s="203" t="s">
        <v>346</v>
      </c>
      <c r="D270" s="203" t="s">
        <v>117</v>
      </c>
      <c r="E270" s="204" t="s">
        <v>347</v>
      </c>
      <c r="F270" s="205" t="s">
        <v>348</v>
      </c>
      <c r="G270" s="206" t="s">
        <v>299</v>
      </c>
      <c r="H270" s="207">
        <v>222</v>
      </c>
      <c r="I270" s="208"/>
      <c r="J270" s="209">
        <f>ROUND(I270*H270,2)</f>
        <v>0</v>
      </c>
      <c r="K270" s="205" t="s">
        <v>159</v>
      </c>
      <c r="L270" s="45"/>
      <c r="M270" s="210" t="s">
        <v>19</v>
      </c>
      <c r="N270" s="211" t="s">
        <v>47</v>
      </c>
      <c r="O270" s="85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4" t="s">
        <v>121</v>
      </c>
      <c r="AT270" s="214" t="s">
        <v>117</v>
      </c>
      <c r="AU270" s="214" t="s">
        <v>81</v>
      </c>
      <c r="AY270" s="18" t="s">
        <v>116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8" t="s">
        <v>81</v>
      </c>
      <c r="BK270" s="215">
        <f>ROUND(I270*H270,2)</f>
        <v>0</v>
      </c>
      <c r="BL270" s="18" t="s">
        <v>121</v>
      </c>
      <c r="BM270" s="214" t="s">
        <v>349</v>
      </c>
    </row>
    <row r="271" s="12" customFormat="1">
      <c r="A271" s="12"/>
      <c r="B271" s="216"/>
      <c r="C271" s="217"/>
      <c r="D271" s="218" t="s">
        <v>123</v>
      </c>
      <c r="E271" s="219" t="s">
        <v>19</v>
      </c>
      <c r="F271" s="220" t="s">
        <v>350</v>
      </c>
      <c r="G271" s="217"/>
      <c r="H271" s="219" t="s">
        <v>19</v>
      </c>
      <c r="I271" s="221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26" t="s">
        <v>123</v>
      </c>
      <c r="AU271" s="226" t="s">
        <v>81</v>
      </c>
      <c r="AV271" s="12" t="s">
        <v>81</v>
      </c>
      <c r="AW271" s="12" t="s">
        <v>37</v>
      </c>
      <c r="AX271" s="12" t="s">
        <v>76</v>
      </c>
      <c r="AY271" s="226" t="s">
        <v>116</v>
      </c>
    </row>
    <row r="272" s="13" customFormat="1">
      <c r="A272" s="13"/>
      <c r="B272" s="227"/>
      <c r="C272" s="228"/>
      <c r="D272" s="218" t="s">
        <v>123</v>
      </c>
      <c r="E272" s="229" t="s">
        <v>19</v>
      </c>
      <c r="F272" s="230" t="s">
        <v>351</v>
      </c>
      <c r="G272" s="228"/>
      <c r="H272" s="231">
        <v>222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123</v>
      </c>
      <c r="AU272" s="237" t="s">
        <v>81</v>
      </c>
      <c r="AV272" s="13" t="s">
        <v>83</v>
      </c>
      <c r="AW272" s="13" t="s">
        <v>37</v>
      </c>
      <c r="AX272" s="13" t="s">
        <v>76</v>
      </c>
      <c r="AY272" s="237" t="s">
        <v>116</v>
      </c>
    </row>
    <row r="273" s="14" customFormat="1">
      <c r="A273" s="14"/>
      <c r="B273" s="238"/>
      <c r="C273" s="239"/>
      <c r="D273" s="218" t="s">
        <v>123</v>
      </c>
      <c r="E273" s="240" t="s">
        <v>19</v>
      </c>
      <c r="F273" s="241" t="s">
        <v>124</v>
      </c>
      <c r="G273" s="239"/>
      <c r="H273" s="242">
        <v>222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123</v>
      </c>
      <c r="AU273" s="248" t="s">
        <v>81</v>
      </c>
      <c r="AV273" s="14" t="s">
        <v>125</v>
      </c>
      <c r="AW273" s="14" t="s">
        <v>37</v>
      </c>
      <c r="AX273" s="14" t="s">
        <v>81</v>
      </c>
      <c r="AY273" s="248" t="s">
        <v>116</v>
      </c>
    </row>
    <row r="274" s="2" customFormat="1" ht="16.5" customHeight="1">
      <c r="A274" s="39"/>
      <c r="B274" s="40"/>
      <c r="C274" s="203" t="s">
        <v>352</v>
      </c>
      <c r="D274" s="203" t="s">
        <v>117</v>
      </c>
      <c r="E274" s="204" t="s">
        <v>353</v>
      </c>
      <c r="F274" s="205" t="s">
        <v>354</v>
      </c>
      <c r="G274" s="206" t="s">
        <v>299</v>
      </c>
      <c r="H274" s="207">
        <v>222</v>
      </c>
      <c r="I274" s="208"/>
      <c r="J274" s="209">
        <f>ROUND(I274*H274,2)</f>
        <v>0</v>
      </c>
      <c r="K274" s="205" t="s">
        <v>19</v>
      </c>
      <c r="L274" s="45"/>
      <c r="M274" s="210" t="s">
        <v>19</v>
      </c>
      <c r="N274" s="211" t="s">
        <v>47</v>
      </c>
      <c r="O274" s="85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4" t="s">
        <v>121</v>
      </c>
      <c r="AT274" s="214" t="s">
        <v>117</v>
      </c>
      <c r="AU274" s="214" t="s">
        <v>81</v>
      </c>
      <c r="AY274" s="18" t="s">
        <v>116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8" t="s">
        <v>81</v>
      </c>
      <c r="BK274" s="215">
        <f>ROUND(I274*H274,2)</f>
        <v>0</v>
      </c>
      <c r="BL274" s="18" t="s">
        <v>121</v>
      </c>
      <c r="BM274" s="214" t="s">
        <v>355</v>
      </c>
    </row>
    <row r="275" s="12" customFormat="1">
      <c r="A275" s="12"/>
      <c r="B275" s="216"/>
      <c r="C275" s="217"/>
      <c r="D275" s="218" t="s">
        <v>123</v>
      </c>
      <c r="E275" s="219" t="s">
        <v>19</v>
      </c>
      <c r="F275" s="220" t="s">
        <v>356</v>
      </c>
      <c r="G275" s="217"/>
      <c r="H275" s="219" t="s">
        <v>19</v>
      </c>
      <c r="I275" s="221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26" t="s">
        <v>123</v>
      </c>
      <c r="AU275" s="226" t="s">
        <v>81</v>
      </c>
      <c r="AV275" s="12" t="s">
        <v>81</v>
      </c>
      <c r="AW275" s="12" t="s">
        <v>37</v>
      </c>
      <c r="AX275" s="12" t="s">
        <v>76</v>
      </c>
      <c r="AY275" s="226" t="s">
        <v>116</v>
      </c>
    </row>
    <row r="276" s="13" customFormat="1">
      <c r="A276" s="13"/>
      <c r="B276" s="227"/>
      <c r="C276" s="228"/>
      <c r="D276" s="218" t="s">
        <v>123</v>
      </c>
      <c r="E276" s="229" t="s">
        <v>19</v>
      </c>
      <c r="F276" s="230" t="s">
        <v>351</v>
      </c>
      <c r="G276" s="228"/>
      <c r="H276" s="231">
        <v>222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123</v>
      </c>
      <c r="AU276" s="237" t="s">
        <v>81</v>
      </c>
      <c r="AV276" s="13" t="s">
        <v>83</v>
      </c>
      <c r="AW276" s="13" t="s">
        <v>37</v>
      </c>
      <c r="AX276" s="13" t="s">
        <v>76</v>
      </c>
      <c r="AY276" s="237" t="s">
        <v>116</v>
      </c>
    </row>
    <row r="277" s="14" customFormat="1">
      <c r="A277" s="14"/>
      <c r="B277" s="238"/>
      <c r="C277" s="239"/>
      <c r="D277" s="218" t="s">
        <v>123</v>
      </c>
      <c r="E277" s="240" t="s">
        <v>19</v>
      </c>
      <c r="F277" s="241" t="s">
        <v>124</v>
      </c>
      <c r="G277" s="239"/>
      <c r="H277" s="242">
        <v>222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8" t="s">
        <v>123</v>
      </c>
      <c r="AU277" s="248" t="s">
        <v>81</v>
      </c>
      <c r="AV277" s="14" t="s">
        <v>125</v>
      </c>
      <c r="AW277" s="14" t="s">
        <v>37</v>
      </c>
      <c r="AX277" s="14" t="s">
        <v>81</v>
      </c>
      <c r="AY277" s="248" t="s">
        <v>116</v>
      </c>
    </row>
    <row r="278" s="2" customFormat="1" ht="16.5" customHeight="1">
      <c r="A278" s="39"/>
      <c r="B278" s="40"/>
      <c r="C278" s="203" t="s">
        <v>357</v>
      </c>
      <c r="D278" s="203" t="s">
        <v>117</v>
      </c>
      <c r="E278" s="204" t="s">
        <v>358</v>
      </c>
      <c r="F278" s="205" t="s">
        <v>359</v>
      </c>
      <c r="G278" s="206" t="s">
        <v>299</v>
      </c>
      <c r="H278" s="207">
        <v>222</v>
      </c>
      <c r="I278" s="208"/>
      <c r="J278" s="209">
        <f>ROUND(I278*H278,2)</f>
        <v>0</v>
      </c>
      <c r="K278" s="205" t="s">
        <v>19</v>
      </c>
      <c r="L278" s="45"/>
      <c r="M278" s="210" t="s">
        <v>19</v>
      </c>
      <c r="N278" s="211" t="s">
        <v>47</v>
      </c>
      <c r="O278" s="85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4" t="s">
        <v>121</v>
      </c>
      <c r="AT278" s="214" t="s">
        <v>117</v>
      </c>
      <c r="AU278" s="214" t="s">
        <v>81</v>
      </c>
      <c r="AY278" s="18" t="s">
        <v>116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8" t="s">
        <v>81</v>
      </c>
      <c r="BK278" s="215">
        <f>ROUND(I278*H278,2)</f>
        <v>0</v>
      </c>
      <c r="BL278" s="18" t="s">
        <v>121</v>
      </c>
      <c r="BM278" s="214" t="s">
        <v>360</v>
      </c>
    </row>
    <row r="279" s="12" customFormat="1">
      <c r="A279" s="12"/>
      <c r="B279" s="216"/>
      <c r="C279" s="217"/>
      <c r="D279" s="218" t="s">
        <v>123</v>
      </c>
      <c r="E279" s="219" t="s">
        <v>19</v>
      </c>
      <c r="F279" s="220" t="s">
        <v>356</v>
      </c>
      <c r="G279" s="217"/>
      <c r="H279" s="219" t="s">
        <v>19</v>
      </c>
      <c r="I279" s="221"/>
      <c r="J279" s="217"/>
      <c r="K279" s="217"/>
      <c r="L279" s="222"/>
      <c r="M279" s="223"/>
      <c r="N279" s="224"/>
      <c r="O279" s="224"/>
      <c r="P279" s="224"/>
      <c r="Q279" s="224"/>
      <c r="R279" s="224"/>
      <c r="S279" s="224"/>
      <c r="T279" s="225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26" t="s">
        <v>123</v>
      </c>
      <c r="AU279" s="226" t="s">
        <v>81</v>
      </c>
      <c r="AV279" s="12" t="s">
        <v>81</v>
      </c>
      <c r="AW279" s="12" t="s">
        <v>37</v>
      </c>
      <c r="AX279" s="12" t="s">
        <v>76</v>
      </c>
      <c r="AY279" s="226" t="s">
        <v>116</v>
      </c>
    </row>
    <row r="280" s="13" customFormat="1">
      <c r="A280" s="13"/>
      <c r="B280" s="227"/>
      <c r="C280" s="228"/>
      <c r="D280" s="218" t="s">
        <v>123</v>
      </c>
      <c r="E280" s="229" t="s">
        <v>19</v>
      </c>
      <c r="F280" s="230" t="s">
        <v>351</v>
      </c>
      <c r="G280" s="228"/>
      <c r="H280" s="231">
        <v>222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123</v>
      </c>
      <c r="AU280" s="237" t="s">
        <v>81</v>
      </c>
      <c r="AV280" s="13" t="s">
        <v>83</v>
      </c>
      <c r="AW280" s="13" t="s">
        <v>37</v>
      </c>
      <c r="AX280" s="13" t="s">
        <v>76</v>
      </c>
      <c r="AY280" s="237" t="s">
        <v>116</v>
      </c>
    </row>
    <row r="281" s="14" customFormat="1">
      <c r="A281" s="14"/>
      <c r="B281" s="238"/>
      <c r="C281" s="239"/>
      <c r="D281" s="218" t="s">
        <v>123</v>
      </c>
      <c r="E281" s="240" t="s">
        <v>19</v>
      </c>
      <c r="F281" s="241" t="s">
        <v>124</v>
      </c>
      <c r="G281" s="239"/>
      <c r="H281" s="242">
        <v>222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123</v>
      </c>
      <c r="AU281" s="248" t="s">
        <v>81</v>
      </c>
      <c r="AV281" s="14" t="s">
        <v>125</v>
      </c>
      <c r="AW281" s="14" t="s">
        <v>37</v>
      </c>
      <c r="AX281" s="14" t="s">
        <v>81</v>
      </c>
      <c r="AY281" s="248" t="s">
        <v>116</v>
      </c>
    </row>
    <row r="282" s="11" customFormat="1" ht="25.92" customHeight="1">
      <c r="A282" s="11"/>
      <c r="B282" s="189"/>
      <c r="C282" s="190"/>
      <c r="D282" s="191" t="s">
        <v>75</v>
      </c>
      <c r="E282" s="192" t="s">
        <v>361</v>
      </c>
      <c r="F282" s="192" t="s">
        <v>362</v>
      </c>
      <c r="G282" s="190"/>
      <c r="H282" s="190"/>
      <c r="I282" s="193"/>
      <c r="J282" s="194">
        <f>BK282</f>
        <v>0</v>
      </c>
      <c r="K282" s="190"/>
      <c r="L282" s="195"/>
      <c r="M282" s="196"/>
      <c r="N282" s="197"/>
      <c r="O282" s="197"/>
      <c r="P282" s="198">
        <f>SUM(P283:P351)</f>
        <v>0</v>
      </c>
      <c r="Q282" s="197"/>
      <c r="R282" s="198">
        <f>SUM(R283:R351)</f>
        <v>0</v>
      </c>
      <c r="S282" s="197"/>
      <c r="T282" s="199">
        <f>SUM(T283:T351)</f>
        <v>0</v>
      </c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R282" s="200" t="s">
        <v>115</v>
      </c>
      <c r="AT282" s="201" t="s">
        <v>75</v>
      </c>
      <c r="AU282" s="201" t="s">
        <v>76</v>
      </c>
      <c r="AY282" s="200" t="s">
        <v>116</v>
      </c>
      <c r="BK282" s="202">
        <f>SUM(BK283:BK351)</f>
        <v>0</v>
      </c>
    </row>
    <row r="283" s="2" customFormat="1" ht="21.75" customHeight="1">
      <c r="A283" s="39"/>
      <c r="B283" s="40"/>
      <c r="C283" s="203" t="s">
        <v>363</v>
      </c>
      <c r="D283" s="203" t="s">
        <v>117</v>
      </c>
      <c r="E283" s="204" t="s">
        <v>364</v>
      </c>
      <c r="F283" s="205" t="s">
        <v>365</v>
      </c>
      <c r="G283" s="206" t="s">
        <v>147</v>
      </c>
      <c r="H283" s="207">
        <v>143</v>
      </c>
      <c r="I283" s="208"/>
      <c r="J283" s="209">
        <f>ROUND(I283*H283,2)</f>
        <v>0</v>
      </c>
      <c r="K283" s="205" t="s">
        <v>140</v>
      </c>
      <c r="L283" s="45"/>
      <c r="M283" s="210" t="s">
        <v>19</v>
      </c>
      <c r="N283" s="211" t="s">
        <v>47</v>
      </c>
      <c r="O283" s="85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4" t="s">
        <v>121</v>
      </c>
      <c r="AT283" s="214" t="s">
        <v>117</v>
      </c>
      <c r="AU283" s="214" t="s">
        <v>81</v>
      </c>
      <c r="AY283" s="18" t="s">
        <v>116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8" t="s">
        <v>81</v>
      </c>
      <c r="BK283" s="215">
        <f>ROUND(I283*H283,2)</f>
        <v>0</v>
      </c>
      <c r="BL283" s="18" t="s">
        <v>121</v>
      </c>
      <c r="BM283" s="214" t="s">
        <v>366</v>
      </c>
    </row>
    <row r="284" s="12" customFormat="1">
      <c r="A284" s="12"/>
      <c r="B284" s="216"/>
      <c r="C284" s="217"/>
      <c r="D284" s="218" t="s">
        <v>123</v>
      </c>
      <c r="E284" s="219" t="s">
        <v>19</v>
      </c>
      <c r="F284" s="220" t="s">
        <v>217</v>
      </c>
      <c r="G284" s="217"/>
      <c r="H284" s="219" t="s">
        <v>19</v>
      </c>
      <c r="I284" s="221"/>
      <c r="J284" s="217"/>
      <c r="K284" s="217"/>
      <c r="L284" s="222"/>
      <c r="M284" s="223"/>
      <c r="N284" s="224"/>
      <c r="O284" s="224"/>
      <c r="P284" s="224"/>
      <c r="Q284" s="224"/>
      <c r="R284" s="224"/>
      <c r="S284" s="224"/>
      <c r="T284" s="225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26" t="s">
        <v>123</v>
      </c>
      <c r="AU284" s="226" t="s">
        <v>81</v>
      </c>
      <c r="AV284" s="12" t="s">
        <v>81</v>
      </c>
      <c r="AW284" s="12" t="s">
        <v>37</v>
      </c>
      <c r="AX284" s="12" t="s">
        <v>76</v>
      </c>
      <c r="AY284" s="226" t="s">
        <v>116</v>
      </c>
    </row>
    <row r="285" s="13" customFormat="1">
      <c r="A285" s="13"/>
      <c r="B285" s="227"/>
      <c r="C285" s="228"/>
      <c r="D285" s="218" t="s">
        <v>123</v>
      </c>
      <c r="E285" s="229" t="s">
        <v>19</v>
      </c>
      <c r="F285" s="230" t="s">
        <v>367</v>
      </c>
      <c r="G285" s="228"/>
      <c r="H285" s="231">
        <v>143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123</v>
      </c>
      <c r="AU285" s="237" t="s">
        <v>81</v>
      </c>
      <c r="AV285" s="13" t="s">
        <v>83</v>
      </c>
      <c r="AW285" s="13" t="s">
        <v>37</v>
      </c>
      <c r="AX285" s="13" t="s">
        <v>76</v>
      </c>
      <c r="AY285" s="237" t="s">
        <v>116</v>
      </c>
    </row>
    <row r="286" s="14" customFormat="1">
      <c r="A286" s="14"/>
      <c r="B286" s="238"/>
      <c r="C286" s="239"/>
      <c r="D286" s="218" t="s">
        <v>123</v>
      </c>
      <c r="E286" s="240" t="s">
        <v>19</v>
      </c>
      <c r="F286" s="241" t="s">
        <v>124</v>
      </c>
      <c r="G286" s="239"/>
      <c r="H286" s="242">
        <v>143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123</v>
      </c>
      <c r="AU286" s="248" t="s">
        <v>81</v>
      </c>
      <c r="AV286" s="14" t="s">
        <v>125</v>
      </c>
      <c r="AW286" s="14" t="s">
        <v>37</v>
      </c>
      <c r="AX286" s="14" t="s">
        <v>81</v>
      </c>
      <c r="AY286" s="248" t="s">
        <v>116</v>
      </c>
    </row>
    <row r="287" s="2" customFormat="1" ht="21.75" customHeight="1">
      <c r="A287" s="39"/>
      <c r="B287" s="40"/>
      <c r="C287" s="203" t="s">
        <v>368</v>
      </c>
      <c r="D287" s="203" t="s">
        <v>117</v>
      </c>
      <c r="E287" s="204" t="s">
        <v>369</v>
      </c>
      <c r="F287" s="205" t="s">
        <v>370</v>
      </c>
      <c r="G287" s="206" t="s">
        <v>147</v>
      </c>
      <c r="H287" s="207">
        <v>27</v>
      </c>
      <c r="I287" s="208"/>
      <c r="J287" s="209">
        <f>ROUND(I287*H287,2)</f>
        <v>0</v>
      </c>
      <c r="K287" s="205" t="s">
        <v>140</v>
      </c>
      <c r="L287" s="45"/>
      <c r="M287" s="210" t="s">
        <v>19</v>
      </c>
      <c r="N287" s="211" t="s">
        <v>47</v>
      </c>
      <c r="O287" s="85"/>
      <c r="P287" s="212">
        <f>O287*H287</f>
        <v>0</v>
      </c>
      <c r="Q287" s="212">
        <v>0</v>
      </c>
      <c r="R287" s="212">
        <f>Q287*H287</f>
        <v>0</v>
      </c>
      <c r="S287" s="212">
        <v>0</v>
      </c>
      <c r="T287" s="213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4" t="s">
        <v>121</v>
      </c>
      <c r="AT287" s="214" t="s">
        <v>117</v>
      </c>
      <c r="AU287" s="214" t="s">
        <v>81</v>
      </c>
      <c r="AY287" s="18" t="s">
        <v>116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8" t="s">
        <v>81</v>
      </c>
      <c r="BK287" s="215">
        <f>ROUND(I287*H287,2)</f>
        <v>0</v>
      </c>
      <c r="BL287" s="18" t="s">
        <v>121</v>
      </c>
      <c r="BM287" s="214" t="s">
        <v>371</v>
      </c>
    </row>
    <row r="288" s="12" customFormat="1">
      <c r="A288" s="12"/>
      <c r="B288" s="216"/>
      <c r="C288" s="217"/>
      <c r="D288" s="218" t="s">
        <v>123</v>
      </c>
      <c r="E288" s="219" t="s">
        <v>19</v>
      </c>
      <c r="F288" s="220" t="s">
        <v>217</v>
      </c>
      <c r="G288" s="217"/>
      <c r="H288" s="219" t="s">
        <v>19</v>
      </c>
      <c r="I288" s="221"/>
      <c r="J288" s="217"/>
      <c r="K288" s="217"/>
      <c r="L288" s="222"/>
      <c r="M288" s="223"/>
      <c r="N288" s="224"/>
      <c r="O288" s="224"/>
      <c r="P288" s="224"/>
      <c r="Q288" s="224"/>
      <c r="R288" s="224"/>
      <c r="S288" s="224"/>
      <c r="T288" s="225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26" t="s">
        <v>123</v>
      </c>
      <c r="AU288" s="226" t="s">
        <v>81</v>
      </c>
      <c r="AV288" s="12" t="s">
        <v>81</v>
      </c>
      <c r="AW288" s="12" t="s">
        <v>37</v>
      </c>
      <c r="AX288" s="12" t="s">
        <v>76</v>
      </c>
      <c r="AY288" s="226" t="s">
        <v>116</v>
      </c>
    </row>
    <row r="289" s="13" customFormat="1">
      <c r="A289" s="13"/>
      <c r="B289" s="227"/>
      <c r="C289" s="228"/>
      <c r="D289" s="218" t="s">
        <v>123</v>
      </c>
      <c r="E289" s="229" t="s">
        <v>19</v>
      </c>
      <c r="F289" s="230" t="s">
        <v>372</v>
      </c>
      <c r="G289" s="228"/>
      <c r="H289" s="231">
        <v>27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123</v>
      </c>
      <c r="AU289" s="237" t="s">
        <v>81</v>
      </c>
      <c r="AV289" s="13" t="s">
        <v>83</v>
      </c>
      <c r="AW289" s="13" t="s">
        <v>37</v>
      </c>
      <c r="AX289" s="13" t="s">
        <v>76</v>
      </c>
      <c r="AY289" s="237" t="s">
        <v>116</v>
      </c>
    </row>
    <row r="290" s="14" customFormat="1">
      <c r="A290" s="14"/>
      <c r="B290" s="238"/>
      <c r="C290" s="239"/>
      <c r="D290" s="218" t="s">
        <v>123</v>
      </c>
      <c r="E290" s="240" t="s">
        <v>19</v>
      </c>
      <c r="F290" s="241" t="s">
        <v>124</v>
      </c>
      <c r="G290" s="239"/>
      <c r="H290" s="242">
        <v>27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123</v>
      </c>
      <c r="AU290" s="248" t="s">
        <v>81</v>
      </c>
      <c r="AV290" s="14" t="s">
        <v>125</v>
      </c>
      <c r="AW290" s="14" t="s">
        <v>37</v>
      </c>
      <c r="AX290" s="14" t="s">
        <v>81</v>
      </c>
      <c r="AY290" s="248" t="s">
        <v>116</v>
      </c>
    </row>
    <row r="291" s="2" customFormat="1" ht="21.75" customHeight="1">
      <c r="A291" s="39"/>
      <c r="B291" s="40"/>
      <c r="C291" s="203" t="s">
        <v>373</v>
      </c>
      <c r="D291" s="203" t="s">
        <v>117</v>
      </c>
      <c r="E291" s="204" t="s">
        <v>374</v>
      </c>
      <c r="F291" s="205" t="s">
        <v>375</v>
      </c>
      <c r="G291" s="206" t="s">
        <v>158</v>
      </c>
      <c r="H291" s="207">
        <v>10</v>
      </c>
      <c r="I291" s="208"/>
      <c r="J291" s="209">
        <f>ROUND(I291*H291,2)</f>
        <v>0</v>
      </c>
      <c r="K291" s="205" t="s">
        <v>140</v>
      </c>
      <c r="L291" s="45"/>
      <c r="M291" s="210" t="s">
        <v>19</v>
      </c>
      <c r="N291" s="211" t="s">
        <v>47</v>
      </c>
      <c r="O291" s="85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4" t="s">
        <v>121</v>
      </c>
      <c r="AT291" s="214" t="s">
        <v>117</v>
      </c>
      <c r="AU291" s="214" t="s">
        <v>81</v>
      </c>
      <c r="AY291" s="18" t="s">
        <v>116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8" t="s">
        <v>81</v>
      </c>
      <c r="BK291" s="215">
        <f>ROUND(I291*H291,2)</f>
        <v>0</v>
      </c>
      <c r="BL291" s="18" t="s">
        <v>121</v>
      </c>
      <c r="BM291" s="214" t="s">
        <v>376</v>
      </c>
    </row>
    <row r="292" s="12" customFormat="1">
      <c r="A292" s="12"/>
      <c r="B292" s="216"/>
      <c r="C292" s="217"/>
      <c r="D292" s="218" t="s">
        <v>123</v>
      </c>
      <c r="E292" s="219" t="s">
        <v>19</v>
      </c>
      <c r="F292" s="220" t="s">
        <v>377</v>
      </c>
      <c r="G292" s="217"/>
      <c r="H292" s="219" t="s">
        <v>19</v>
      </c>
      <c r="I292" s="221"/>
      <c r="J292" s="217"/>
      <c r="K292" s="217"/>
      <c r="L292" s="222"/>
      <c r="M292" s="223"/>
      <c r="N292" s="224"/>
      <c r="O292" s="224"/>
      <c r="P292" s="224"/>
      <c r="Q292" s="224"/>
      <c r="R292" s="224"/>
      <c r="S292" s="224"/>
      <c r="T292" s="225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26" t="s">
        <v>123</v>
      </c>
      <c r="AU292" s="226" t="s">
        <v>81</v>
      </c>
      <c r="AV292" s="12" t="s">
        <v>81</v>
      </c>
      <c r="AW292" s="12" t="s">
        <v>37</v>
      </c>
      <c r="AX292" s="12" t="s">
        <v>76</v>
      </c>
      <c r="AY292" s="226" t="s">
        <v>116</v>
      </c>
    </row>
    <row r="293" s="13" customFormat="1">
      <c r="A293" s="13"/>
      <c r="B293" s="227"/>
      <c r="C293" s="228"/>
      <c r="D293" s="218" t="s">
        <v>123</v>
      </c>
      <c r="E293" s="229" t="s">
        <v>19</v>
      </c>
      <c r="F293" s="230" t="s">
        <v>378</v>
      </c>
      <c r="G293" s="228"/>
      <c r="H293" s="231">
        <v>10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123</v>
      </c>
      <c r="AU293" s="237" t="s">
        <v>81</v>
      </c>
      <c r="AV293" s="13" t="s">
        <v>83</v>
      </c>
      <c r="AW293" s="13" t="s">
        <v>37</v>
      </c>
      <c r="AX293" s="13" t="s">
        <v>76</v>
      </c>
      <c r="AY293" s="237" t="s">
        <v>116</v>
      </c>
    </row>
    <row r="294" s="14" customFormat="1">
      <c r="A294" s="14"/>
      <c r="B294" s="238"/>
      <c r="C294" s="239"/>
      <c r="D294" s="218" t="s">
        <v>123</v>
      </c>
      <c r="E294" s="240" t="s">
        <v>19</v>
      </c>
      <c r="F294" s="241" t="s">
        <v>124</v>
      </c>
      <c r="G294" s="239"/>
      <c r="H294" s="242">
        <v>10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123</v>
      </c>
      <c r="AU294" s="248" t="s">
        <v>81</v>
      </c>
      <c r="AV294" s="14" t="s">
        <v>125</v>
      </c>
      <c r="AW294" s="14" t="s">
        <v>37</v>
      </c>
      <c r="AX294" s="14" t="s">
        <v>81</v>
      </c>
      <c r="AY294" s="248" t="s">
        <v>116</v>
      </c>
    </row>
    <row r="295" s="2" customFormat="1" ht="21.75" customHeight="1">
      <c r="A295" s="39"/>
      <c r="B295" s="40"/>
      <c r="C295" s="203" t="s">
        <v>379</v>
      </c>
      <c r="D295" s="203" t="s">
        <v>117</v>
      </c>
      <c r="E295" s="204" t="s">
        <v>380</v>
      </c>
      <c r="F295" s="205" t="s">
        <v>381</v>
      </c>
      <c r="G295" s="206" t="s">
        <v>147</v>
      </c>
      <c r="H295" s="207">
        <v>143</v>
      </c>
      <c r="I295" s="208"/>
      <c r="J295" s="209">
        <f>ROUND(I295*H295,2)</f>
        <v>0</v>
      </c>
      <c r="K295" s="205" t="s">
        <v>140</v>
      </c>
      <c r="L295" s="45"/>
      <c r="M295" s="210" t="s">
        <v>19</v>
      </c>
      <c r="N295" s="211" t="s">
        <v>47</v>
      </c>
      <c r="O295" s="85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4" t="s">
        <v>121</v>
      </c>
      <c r="AT295" s="214" t="s">
        <v>117</v>
      </c>
      <c r="AU295" s="214" t="s">
        <v>81</v>
      </c>
      <c r="AY295" s="18" t="s">
        <v>116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8" t="s">
        <v>81</v>
      </c>
      <c r="BK295" s="215">
        <f>ROUND(I295*H295,2)</f>
        <v>0</v>
      </c>
      <c r="BL295" s="18" t="s">
        <v>121</v>
      </c>
      <c r="BM295" s="214" t="s">
        <v>382</v>
      </c>
    </row>
    <row r="296" s="12" customFormat="1">
      <c r="A296" s="12"/>
      <c r="B296" s="216"/>
      <c r="C296" s="217"/>
      <c r="D296" s="218" t="s">
        <v>123</v>
      </c>
      <c r="E296" s="219" t="s">
        <v>19</v>
      </c>
      <c r="F296" s="220" t="s">
        <v>217</v>
      </c>
      <c r="G296" s="217"/>
      <c r="H296" s="219" t="s">
        <v>19</v>
      </c>
      <c r="I296" s="221"/>
      <c r="J296" s="217"/>
      <c r="K296" s="217"/>
      <c r="L296" s="222"/>
      <c r="M296" s="223"/>
      <c r="N296" s="224"/>
      <c r="O296" s="224"/>
      <c r="P296" s="224"/>
      <c r="Q296" s="224"/>
      <c r="R296" s="224"/>
      <c r="S296" s="224"/>
      <c r="T296" s="225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26" t="s">
        <v>123</v>
      </c>
      <c r="AU296" s="226" t="s">
        <v>81</v>
      </c>
      <c r="AV296" s="12" t="s">
        <v>81</v>
      </c>
      <c r="AW296" s="12" t="s">
        <v>37</v>
      </c>
      <c r="AX296" s="12" t="s">
        <v>76</v>
      </c>
      <c r="AY296" s="226" t="s">
        <v>116</v>
      </c>
    </row>
    <row r="297" s="13" customFormat="1">
      <c r="A297" s="13"/>
      <c r="B297" s="227"/>
      <c r="C297" s="228"/>
      <c r="D297" s="218" t="s">
        <v>123</v>
      </c>
      <c r="E297" s="229" t="s">
        <v>19</v>
      </c>
      <c r="F297" s="230" t="s">
        <v>367</v>
      </c>
      <c r="G297" s="228"/>
      <c r="H297" s="231">
        <v>143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123</v>
      </c>
      <c r="AU297" s="237" t="s">
        <v>81</v>
      </c>
      <c r="AV297" s="13" t="s">
        <v>83</v>
      </c>
      <c r="AW297" s="13" t="s">
        <v>37</v>
      </c>
      <c r="AX297" s="13" t="s">
        <v>76</v>
      </c>
      <c r="AY297" s="237" t="s">
        <v>116</v>
      </c>
    </row>
    <row r="298" s="14" customFormat="1">
      <c r="A298" s="14"/>
      <c r="B298" s="238"/>
      <c r="C298" s="239"/>
      <c r="D298" s="218" t="s">
        <v>123</v>
      </c>
      <c r="E298" s="240" t="s">
        <v>19</v>
      </c>
      <c r="F298" s="241" t="s">
        <v>124</v>
      </c>
      <c r="G298" s="239"/>
      <c r="H298" s="242">
        <v>143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8" t="s">
        <v>123</v>
      </c>
      <c r="AU298" s="248" t="s">
        <v>81</v>
      </c>
      <c r="AV298" s="14" t="s">
        <v>125</v>
      </c>
      <c r="AW298" s="14" t="s">
        <v>37</v>
      </c>
      <c r="AX298" s="14" t="s">
        <v>81</v>
      </c>
      <c r="AY298" s="248" t="s">
        <v>116</v>
      </c>
    </row>
    <row r="299" s="2" customFormat="1" ht="21.75" customHeight="1">
      <c r="A299" s="39"/>
      <c r="B299" s="40"/>
      <c r="C299" s="203" t="s">
        <v>383</v>
      </c>
      <c r="D299" s="203" t="s">
        <v>117</v>
      </c>
      <c r="E299" s="204" t="s">
        <v>384</v>
      </c>
      <c r="F299" s="205" t="s">
        <v>385</v>
      </c>
      <c r="G299" s="206" t="s">
        <v>147</v>
      </c>
      <c r="H299" s="207">
        <v>27</v>
      </c>
      <c r="I299" s="208"/>
      <c r="J299" s="209">
        <f>ROUND(I299*H299,2)</f>
        <v>0</v>
      </c>
      <c r="K299" s="205" t="s">
        <v>140</v>
      </c>
      <c r="L299" s="45"/>
      <c r="M299" s="210" t="s">
        <v>19</v>
      </c>
      <c r="N299" s="211" t="s">
        <v>47</v>
      </c>
      <c r="O299" s="85"/>
      <c r="P299" s="212">
        <f>O299*H299</f>
        <v>0</v>
      </c>
      <c r="Q299" s="212">
        <v>0</v>
      </c>
      <c r="R299" s="212">
        <f>Q299*H299</f>
        <v>0</v>
      </c>
      <c r="S299" s="212">
        <v>0</v>
      </c>
      <c r="T299" s="21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4" t="s">
        <v>121</v>
      </c>
      <c r="AT299" s="214" t="s">
        <v>117</v>
      </c>
      <c r="AU299" s="214" t="s">
        <v>81</v>
      </c>
      <c r="AY299" s="18" t="s">
        <v>116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8" t="s">
        <v>81</v>
      </c>
      <c r="BK299" s="215">
        <f>ROUND(I299*H299,2)</f>
        <v>0</v>
      </c>
      <c r="BL299" s="18" t="s">
        <v>121</v>
      </c>
      <c r="BM299" s="214" t="s">
        <v>386</v>
      </c>
    </row>
    <row r="300" s="12" customFormat="1">
      <c r="A300" s="12"/>
      <c r="B300" s="216"/>
      <c r="C300" s="217"/>
      <c r="D300" s="218" t="s">
        <v>123</v>
      </c>
      <c r="E300" s="219" t="s">
        <v>19</v>
      </c>
      <c r="F300" s="220" t="s">
        <v>217</v>
      </c>
      <c r="G300" s="217"/>
      <c r="H300" s="219" t="s">
        <v>19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26" t="s">
        <v>123</v>
      </c>
      <c r="AU300" s="226" t="s">
        <v>81</v>
      </c>
      <c r="AV300" s="12" t="s">
        <v>81</v>
      </c>
      <c r="AW300" s="12" t="s">
        <v>37</v>
      </c>
      <c r="AX300" s="12" t="s">
        <v>76</v>
      </c>
      <c r="AY300" s="226" t="s">
        <v>116</v>
      </c>
    </row>
    <row r="301" s="13" customFormat="1">
      <c r="A301" s="13"/>
      <c r="B301" s="227"/>
      <c r="C301" s="228"/>
      <c r="D301" s="218" t="s">
        <v>123</v>
      </c>
      <c r="E301" s="229" t="s">
        <v>19</v>
      </c>
      <c r="F301" s="230" t="s">
        <v>372</v>
      </c>
      <c r="G301" s="228"/>
      <c r="H301" s="231">
        <v>27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123</v>
      </c>
      <c r="AU301" s="237" t="s">
        <v>81</v>
      </c>
      <c r="AV301" s="13" t="s">
        <v>83</v>
      </c>
      <c r="AW301" s="13" t="s">
        <v>37</v>
      </c>
      <c r="AX301" s="13" t="s">
        <v>76</v>
      </c>
      <c r="AY301" s="237" t="s">
        <v>116</v>
      </c>
    </row>
    <row r="302" s="14" customFormat="1">
      <c r="A302" s="14"/>
      <c r="B302" s="238"/>
      <c r="C302" s="239"/>
      <c r="D302" s="218" t="s">
        <v>123</v>
      </c>
      <c r="E302" s="240" t="s">
        <v>19</v>
      </c>
      <c r="F302" s="241" t="s">
        <v>124</v>
      </c>
      <c r="G302" s="239"/>
      <c r="H302" s="242">
        <v>27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8" t="s">
        <v>123</v>
      </c>
      <c r="AU302" s="248" t="s">
        <v>81</v>
      </c>
      <c r="AV302" s="14" t="s">
        <v>125</v>
      </c>
      <c r="AW302" s="14" t="s">
        <v>37</v>
      </c>
      <c r="AX302" s="14" t="s">
        <v>81</v>
      </c>
      <c r="AY302" s="248" t="s">
        <v>116</v>
      </c>
    </row>
    <row r="303" s="2" customFormat="1" ht="21.75" customHeight="1">
      <c r="A303" s="39"/>
      <c r="B303" s="40"/>
      <c r="C303" s="203" t="s">
        <v>387</v>
      </c>
      <c r="D303" s="203" t="s">
        <v>117</v>
      </c>
      <c r="E303" s="204" t="s">
        <v>388</v>
      </c>
      <c r="F303" s="205" t="s">
        <v>389</v>
      </c>
      <c r="G303" s="206" t="s">
        <v>147</v>
      </c>
      <c r="H303" s="207">
        <v>26</v>
      </c>
      <c r="I303" s="208"/>
      <c r="J303" s="209">
        <f>ROUND(I303*H303,2)</f>
        <v>0</v>
      </c>
      <c r="K303" s="205" t="s">
        <v>140</v>
      </c>
      <c r="L303" s="45"/>
      <c r="M303" s="210" t="s">
        <v>19</v>
      </c>
      <c r="N303" s="211" t="s">
        <v>47</v>
      </c>
      <c r="O303" s="85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4" t="s">
        <v>121</v>
      </c>
      <c r="AT303" s="214" t="s">
        <v>117</v>
      </c>
      <c r="AU303" s="214" t="s">
        <v>81</v>
      </c>
      <c r="AY303" s="18" t="s">
        <v>116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8" t="s">
        <v>81</v>
      </c>
      <c r="BK303" s="215">
        <f>ROUND(I303*H303,2)</f>
        <v>0</v>
      </c>
      <c r="BL303" s="18" t="s">
        <v>121</v>
      </c>
      <c r="BM303" s="214" t="s">
        <v>390</v>
      </c>
    </row>
    <row r="304" s="12" customFormat="1">
      <c r="A304" s="12"/>
      <c r="B304" s="216"/>
      <c r="C304" s="217"/>
      <c r="D304" s="218" t="s">
        <v>123</v>
      </c>
      <c r="E304" s="219" t="s">
        <v>19</v>
      </c>
      <c r="F304" s="220" t="s">
        <v>217</v>
      </c>
      <c r="G304" s="217"/>
      <c r="H304" s="219" t="s">
        <v>19</v>
      </c>
      <c r="I304" s="221"/>
      <c r="J304" s="217"/>
      <c r="K304" s="217"/>
      <c r="L304" s="222"/>
      <c r="M304" s="223"/>
      <c r="N304" s="224"/>
      <c r="O304" s="224"/>
      <c r="P304" s="224"/>
      <c r="Q304" s="224"/>
      <c r="R304" s="224"/>
      <c r="S304" s="224"/>
      <c r="T304" s="225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26" t="s">
        <v>123</v>
      </c>
      <c r="AU304" s="226" t="s">
        <v>81</v>
      </c>
      <c r="AV304" s="12" t="s">
        <v>81</v>
      </c>
      <c r="AW304" s="12" t="s">
        <v>37</v>
      </c>
      <c r="AX304" s="12" t="s">
        <v>76</v>
      </c>
      <c r="AY304" s="226" t="s">
        <v>116</v>
      </c>
    </row>
    <row r="305" s="13" customFormat="1">
      <c r="A305" s="13"/>
      <c r="B305" s="227"/>
      <c r="C305" s="228"/>
      <c r="D305" s="218" t="s">
        <v>123</v>
      </c>
      <c r="E305" s="229" t="s">
        <v>19</v>
      </c>
      <c r="F305" s="230" t="s">
        <v>391</v>
      </c>
      <c r="G305" s="228"/>
      <c r="H305" s="231">
        <v>26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123</v>
      </c>
      <c r="AU305" s="237" t="s">
        <v>81</v>
      </c>
      <c r="AV305" s="13" t="s">
        <v>83</v>
      </c>
      <c r="AW305" s="13" t="s">
        <v>37</v>
      </c>
      <c r="AX305" s="13" t="s">
        <v>76</v>
      </c>
      <c r="AY305" s="237" t="s">
        <v>116</v>
      </c>
    </row>
    <row r="306" s="14" customFormat="1">
      <c r="A306" s="14"/>
      <c r="B306" s="238"/>
      <c r="C306" s="239"/>
      <c r="D306" s="218" t="s">
        <v>123</v>
      </c>
      <c r="E306" s="240" t="s">
        <v>19</v>
      </c>
      <c r="F306" s="241" t="s">
        <v>124</v>
      </c>
      <c r="G306" s="239"/>
      <c r="H306" s="242">
        <v>26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123</v>
      </c>
      <c r="AU306" s="248" t="s">
        <v>81</v>
      </c>
      <c r="AV306" s="14" t="s">
        <v>125</v>
      </c>
      <c r="AW306" s="14" t="s">
        <v>37</v>
      </c>
      <c r="AX306" s="14" t="s">
        <v>81</v>
      </c>
      <c r="AY306" s="248" t="s">
        <v>116</v>
      </c>
    </row>
    <row r="307" s="2" customFormat="1" ht="16.5" customHeight="1">
      <c r="A307" s="39"/>
      <c r="B307" s="40"/>
      <c r="C307" s="203" t="s">
        <v>392</v>
      </c>
      <c r="D307" s="203" t="s">
        <v>117</v>
      </c>
      <c r="E307" s="204" t="s">
        <v>393</v>
      </c>
      <c r="F307" s="205" t="s">
        <v>394</v>
      </c>
      <c r="G307" s="206" t="s">
        <v>158</v>
      </c>
      <c r="H307" s="207">
        <v>171</v>
      </c>
      <c r="I307" s="208"/>
      <c r="J307" s="209">
        <f>ROUND(I307*H307,2)</f>
        <v>0</v>
      </c>
      <c r="K307" s="205" t="s">
        <v>140</v>
      </c>
      <c r="L307" s="45"/>
      <c r="M307" s="210" t="s">
        <v>19</v>
      </c>
      <c r="N307" s="211" t="s">
        <v>47</v>
      </c>
      <c r="O307" s="85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4" t="s">
        <v>121</v>
      </c>
      <c r="AT307" s="214" t="s">
        <v>117</v>
      </c>
      <c r="AU307" s="214" t="s">
        <v>81</v>
      </c>
      <c r="AY307" s="18" t="s">
        <v>116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8" t="s">
        <v>81</v>
      </c>
      <c r="BK307" s="215">
        <f>ROUND(I307*H307,2)</f>
        <v>0</v>
      </c>
      <c r="BL307" s="18" t="s">
        <v>121</v>
      </c>
      <c r="BM307" s="214" t="s">
        <v>395</v>
      </c>
    </row>
    <row r="308" s="12" customFormat="1">
      <c r="A308" s="12"/>
      <c r="B308" s="216"/>
      <c r="C308" s="217"/>
      <c r="D308" s="218" t="s">
        <v>123</v>
      </c>
      <c r="E308" s="219" t="s">
        <v>19</v>
      </c>
      <c r="F308" s="220" t="s">
        <v>217</v>
      </c>
      <c r="G308" s="217"/>
      <c r="H308" s="219" t="s">
        <v>19</v>
      </c>
      <c r="I308" s="221"/>
      <c r="J308" s="217"/>
      <c r="K308" s="217"/>
      <c r="L308" s="222"/>
      <c r="M308" s="223"/>
      <c r="N308" s="224"/>
      <c r="O308" s="224"/>
      <c r="P308" s="224"/>
      <c r="Q308" s="224"/>
      <c r="R308" s="224"/>
      <c r="S308" s="224"/>
      <c r="T308" s="225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26" t="s">
        <v>123</v>
      </c>
      <c r="AU308" s="226" t="s">
        <v>81</v>
      </c>
      <c r="AV308" s="12" t="s">
        <v>81</v>
      </c>
      <c r="AW308" s="12" t="s">
        <v>37</v>
      </c>
      <c r="AX308" s="12" t="s">
        <v>76</v>
      </c>
      <c r="AY308" s="226" t="s">
        <v>116</v>
      </c>
    </row>
    <row r="309" s="13" customFormat="1">
      <c r="A309" s="13"/>
      <c r="B309" s="227"/>
      <c r="C309" s="228"/>
      <c r="D309" s="218" t="s">
        <v>123</v>
      </c>
      <c r="E309" s="229" t="s">
        <v>19</v>
      </c>
      <c r="F309" s="230" t="s">
        <v>396</v>
      </c>
      <c r="G309" s="228"/>
      <c r="H309" s="231">
        <v>171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123</v>
      </c>
      <c r="AU309" s="237" t="s">
        <v>81</v>
      </c>
      <c r="AV309" s="13" t="s">
        <v>83</v>
      </c>
      <c r="AW309" s="13" t="s">
        <v>37</v>
      </c>
      <c r="AX309" s="13" t="s">
        <v>76</v>
      </c>
      <c r="AY309" s="237" t="s">
        <v>116</v>
      </c>
    </row>
    <row r="310" s="14" customFormat="1">
      <c r="A310" s="14"/>
      <c r="B310" s="238"/>
      <c r="C310" s="239"/>
      <c r="D310" s="218" t="s">
        <v>123</v>
      </c>
      <c r="E310" s="240" t="s">
        <v>19</v>
      </c>
      <c r="F310" s="241" t="s">
        <v>124</v>
      </c>
      <c r="G310" s="239"/>
      <c r="H310" s="242">
        <v>171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123</v>
      </c>
      <c r="AU310" s="248" t="s">
        <v>81</v>
      </c>
      <c r="AV310" s="14" t="s">
        <v>125</v>
      </c>
      <c r="AW310" s="14" t="s">
        <v>37</v>
      </c>
      <c r="AX310" s="14" t="s">
        <v>81</v>
      </c>
      <c r="AY310" s="248" t="s">
        <v>116</v>
      </c>
    </row>
    <row r="311" s="2" customFormat="1" ht="16.5" customHeight="1">
      <c r="A311" s="39"/>
      <c r="B311" s="40"/>
      <c r="C311" s="203" t="s">
        <v>397</v>
      </c>
      <c r="D311" s="203" t="s">
        <v>117</v>
      </c>
      <c r="E311" s="204" t="s">
        <v>398</v>
      </c>
      <c r="F311" s="205" t="s">
        <v>399</v>
      </c>
      <c r="G311" s="206" t="s">
        <v>172</v>
      </c>
      <c r="H311" s="207">
        <v>972</v>
      </c>
      <c r="I311" s="208"/>
      <c r="J311" s="209">
        <f>ROUND(I311*H311,2)</f>
        <v>0</v>
      </c>
      <c r="K311" s="205" t="s">
        <v>19</v>
      </c>
      <c r="L311" s="45"/>
      <c r="M311" s="210" t="s">
        <v>19</v>
      </c>
      <c r="N311" s="211" t="s">
        <v>47</v>
      </c>
      <c r="O311" s="85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4" t="s">
        <v>121</v>
      </c>
      <c r="AT311" s="214" t="s">
        <v>117</v>
      </c>
      <c r="AU311" s="214" t="s">
        <v>81</v>
      </c>
      <c r="AY311" s="18" t="s">
        <v>116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8" t="s">
        <v>81</v>
      </c>
      <c r="BK311" s="215">
        <f>ROUND(I311*H311,2)</f>
        <v>0</v>
      </c>
      <c r="BL311" s="18" t="s">
        <v>121</v>
      </c>
      <c r="BM311" s="214" t="s">
        <v>400</v>
      </c>
    </row>
    <row r="312" s="12" customFormat="1">
      <c r="A312" s="12"/>
      <c r="B312" s="216"/>
      <c r="C312" s="217"/>
      <c r="D312" s="218" t="s">
        <v>123</v>
      </c>
      <c r="E312" s="219" t="s">
        <v>19</v>
      </c>
      <c r="F312" s="220" t="s">
        <v>174</v>
      </c>
      <c r="G312" s="217"/>
      <c r="H312" s="219" t="s">
        <v>19</v>
      </c>
      <c r="I312" s="221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26" t="s">
        <v>123</v>
      </c>
      <c r="AU312" s="226" t="s">
        <v>81</v>
      </c>
      <c r="AV312" s="12" t="s">
        <v>81</v>
      </c>
      <c r="AW312" s="12" t="s">
        <v>37</v>
      </c>
      <c r="AX312" s="12" t="s">
        <v>76</v>
      </c>
      <c r="AY312" s="226" t="s">
        <v>116</v>
      </c>
    </row>
    <row r="313" s="13" customFormat="1">
      <c r="A313" s="13"/>
      <c r="B313" s="227"/>
      <c r="C313" s="228"/>
      <c r="D313" s="218" t="s">
        <v>123</v>
      </c>
      <c r="E313" s="229" t="s">
        <v>19</v>
      </c>
      <c r="F313" s="230" t="s">
        <v>175</v>
      </c>
      <c r="G313" s="228"/>
      <c r="H313" s="231">
        <v>972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7" t="s">
        <v>123</v>
      </c>
      <c r="AU313" s="237" t="s">
        <v>81</v>
      </c>
      <c r="AV313" s="13" t="s">
        <v>83</v>
      </c>
      <c r="AW313" s="13" t="s">
        <v>37</v>
      </c>
      <c r="AX313" s="13" t="s">
        <v>76</v>
      </c>
      <c r="AY313" s="237" t="s">
        <v>116</v>
      </c>
    </row>
    <row r="314" s="14" customFormat="1">
      <c r="A314" s="14"/>
      <c r="B314" s="238"/>
      <c r="C314" s="239"/>
      <c r="D314" s="218" t="s">
        <v>123</v>
      </c>
      <c r="E314" s="240" t="s">
        <v>19</v>
      </c>
      <c r="F314" s="241" t="s">
        <v>124</v>
      </c>
      <c r="G314" s="239"/>
      <c r="H314" s="242">
        <v>972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8" t="s">
        <v>123</v>
      </c>
      <c r="AU314" s="248" t="s">
        <v>81</v>
      </c>
      <c r="AV314" s="14" t="s">
        <v>125</v>
      </c>
      <c r="AW314" s="14" t="s">
        <v>37</v>
      </c>
      <c r="AX314" s="14" t="s">
        <v>81</v>
      </c>
      <c r="AY314" s="248" t="s">
        <v>116</v>
      </c>
    </row>
    <row r="315" s="2" customFormat="1" ht="21.75" customHeight="1">
      <c r="A315" s="39"/>
      <c r="B315" s="40"/>
      <c r="C315" s="203" t="s">
        <v>401</v>
      </c>
      <c r="D315" s="203" t="s">
        <v>117</v>
      </c>
      <c r="E315" s="204" t="s">
        <v>402</v>
      </c>
      <c r="F315" s="205" t="s">
        <v>403</v>
      </c>
      <c r="G315" s="206" t="s">
        <v>172</v>
      </c>
      <c r="H315" s="207">
        <v>120</v>
      </c>
      <c r="I315" s="208"/>
      <c r="J315" s="209">
        <f>ROUND(I315*H315,2)</f>
        <v>0</v>
      </c>
      <c r="K315" s="205" t="s">
        <v>140</v>
      </c>
      <c r="L315" s="45"/>
      <c r="M315" s="210" t="s">
        <v>19</v>
      </c>
      <c r="N315" s="211" t="s">
        <v>47</v>
      </c>
      <c r="O315" s="85"/>
      <c r="P315" s="212">
        <f>O315*H315</f>
        <v>0</v>
      </c>
      <c r="Q315" s="212">
        <v>0</v>
      </c>
      <c r="R315" s="212">
        <f>Q315*H315</f>
        <v>0</v>
      </c>
      <c r="S315" s="212">
        <v>0</v>
      </c>
      <c r="T315" s="21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4" t="s">
        <v>121</v>
      </c>
      <c r="AT315" s="214" t="s">
        <v>117</v>
      </c>
      <c r="AU315" s="214" t="s">
        <v>81</v>
      </c>
      <c r="AY315" s="18" t="s">
        <v>116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8" t="s">
        <v>81</v>
      </c>
      <c r="BK315" s="215">
        <f>ROUND(I315*H315,2)</f>
        <v>0</v>
      </c>
      <c r="BL315" s="18" t="s">
        <v>121</v>
      </c>
      <c r="BM315" s="214" t="s">
        <v>404</v>
      </c>
    </row>
    <row r="316" s="12" customFormat="1">
      <c r="A316" s="12"/>
      <c r="B316" s="216"/>
      <c r="C316" s="217"/>
      <c r="D316" s="218" t="s">
        <v>123</v>
      </c>
      <c r="E316" s="219" t="s">
        <v>19</v>
      </c>
      <c r="F316" s="220" t="s">
        <v>174</v>
      </c>
      <c r="G316" s="217"/>
      <c r="H316" s="219" t="s">
        <v>19</v>
      </c>
      <c r="I316" s="221"/>
      <c r="J316" s="217"/>
      <c r="K316" s="217"/>
      <c r="L316" s="222"/>
      <c r="M316" s="223"/>
      <c r="N316" s="224"/>
      <c r="O316" s="224"/>
      <c r="P316" s="224"/>
      <c r="Q316" s="224"/>
      <c r="R316" s="224"/>
      <c r="S316" s="224"/>
      <c r="T316" s="225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26" t="s">
        <v>123</v>
      </c>
      <c r="AU316" s="226" t="s">
        <v>81</v>
      </c>
      <c r="AV316" s="12" t="s">
        <v>81</v>
      </c>
      <c r="AW316" s="12" t="s">
        <v>37</v>
      </c>
      <c r="AX316" s="12" t="s">
        <v>76</v>
      </c>
      <c r="AY316" s="226" t="s">
        <v>116</v>
      </c>
    </row>
    <row r="317" s="13" customFormat="1">
      <c r="A317" s="13"/>
      <c r="B317" s="227"/>
      <c r="C317" s="228"/>
      <c r="D317" s="218" t="s">
        <v>123</v>
      </c>
      <c r="E317" s="229" t="s">
        <v>19</v>
      </c>
      <c r="F317" s="230" t="s">
        <v>180</v>
      </c>
      <c r="G317" s="228"/>
      <c r="H317" s="231">
        <v>120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123</v>
      </c>
      <c r="AU317" s="237" t="s">
        <v>81</v>
      </c>
      <c r="AV317" s="13" t="s">
        <v>83</v>
      </c>
      <c r="AW317" s="13" t="s">
        <v>37</v>
      </c>
      <c r="AX317" s="13" t="s">
        <v>76</v>
      </c>
      <c r="AY317" s="237" t="s">
        <v>116</v>
      </c>
    </row>
    <row r="318" s="14" customFormat="1">
      <c r="A318" s="14"/>
      <c r="B318" s="238"/>
      <c r="C318" s="239"/>
      <c r="D318" s="218" t="s">
        <v>123</v>
      </c>
      <c r="E318" s="240" t="s">
        <v>19</v>
      </c>
      <c r="F318" s="241" t="s">
        <v>124</v>
      </c>
      <c r="G318" s="239"/>
      <c r="H318" s="242">
        <v>120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8" t="s">
        <v>123</v>
      </c>
      <c r="AU318" s="248" t="s">
        <v>81</v>
      </c>
      <c r="AV318" s="14" t="s">
        <v>125</v>
      </c>
      <c r="AW318" s="14" t="s">
        <v>37</v>
      </c>
      <c r="AX318" s="14" t="s">
        <v>81</v>
      </c>
      <c r="AY318" s="248" t="s">
        <v>116</v>
      </c>
    </row>
    <row r="319" s="2" customFormat="1" ht="21.75" customHeight="1">
      <c r="A319" s="39"/>
      <c r="B319" s="40"/>
      <c r="C319" s="203" t="s">
        <v>405</v>
      </c>
      <c r="D319" s="203" t="s">
        <v>117</v>
      </c>
      <c r="E319" s="204" t="s">
        <v>406</v>
      </c>
      <c r="F319" s="205" t="s">
        <v>407</v>
      </c>
      <c r="G319" s="206" t="s">
        <v>172</v>
      </c>
      <c r="H319" s="207">
        <v>140</v>
      </c>
      <c r="I319" s="208"/>
      <c r="J319" s="209">
        <f>ROUND(I319*H319,2)</f>
        <v>0</v>
      </c>
      <c r="K319" s="205" t="s">
        <v>159</v>
      </c>
      <c r="L319" s="45"/>
      <c r="M319" s="210" t="s">
        <v>19</v>
      </c>
      <c r="N319" s="211" t="s">
        <v>47</v>
      </c>
      <c r="O319" s="85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4" t="s">
        <v>121</v>
      </c>
      <c r="AT319" s="214" t="s">
        <v>117</v>
      </c>
      <c r="AU319" s="214" t="s">
        <v>81</v>
      </c>
      <c r="AY319" s="18" t="s">
        <v>116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8" t="s">
        <v>81</v>
      </c>
      <c r="BK319" s="215">
        <f>ROUND(I319*H319,2)</f>
        <v>0</v>
      </c>
      <c r="BL319" s="18" t="s">
        <v>121</v>
      </c>
      <c r="BM319" s="214" t="s">
        <v>408</v>
      </c>
    </row>
    <row r="320" s="12" customFormat="1">
      <c r="A320" s="12"/>
      <c r="B320" s="216"/>
      <c r="C320" s="217"/>
      <c r="D320" s="218" t="s">
        <v>123</v>
      </c>
      <c r="E320" s="219" t="s">
        <v>19</v>
      </c>
      <c r="F320" s="220" t="s">
        <v>409</v>
      </c>
      <c r="G320" s="217"/>
      <c r="H320" s="219" t="s">
        <v>19</v>
      </c>
      <c r="I320" s="221"/>
      <c r="J320" s="217"/>
      <c r="K320" s="217"/>
      <c r="L320" s="222"/>
      <c r="M320" s="223"/>
      <c r="N320" s="224"/>
      <c r="O320" s="224"/>
      <c r="P320" s="224"/>
      <c r="Q320" s="224"/>
      <c r="R320" s="224"/>
      <c r="S320" s="224"/>
      <c r="T320" s="225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26" t="s">
        <v>123</v>
      </c>
      <c r="AU320" s="226" t="s">
        <v>81</v>
      </c>
      <c r="AV320" s="12" t="s">
        <v>81</v>
      </c>
      <c r="AW320" s="12" t="s">
        <v>37</v>
      </c>
      <c r="AX320" s="12" t="s">
        <v>76</v>
      </c>
      <c r="AY320" s="226" t="s">
        <v>116</v>
      </c>
    </row>
    <row r="321" s="13" customFormat="1">
      <c r="A321" s="13"/>
      <c r="B321" s="227"/>
      <c r="C321" s="228"/>
      <c r="D321" s="218" t="s">
        <v>123</v>
      </c>
      <c r="E321" s="229" t="s">
        <v>19</v>
      </c>
      <c r="F321" s="230" t="s">
        <v>410</v>
      </c>
      <c r="G321" s="228"/>
      <c r="H321" s="231">
        <v>140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123</v>
      </c>
      <c r="AU321" s="237" t="s">
        <v>81</v>
      </c>
      <c r="AV321" s="13" t="s">
        <v>83</v>
      </c>
      <c r="AW321" s="13" t="s">
        <v>37</v>
      </c>
      <c r="AX321" s="13" t="s">
        <v>76</v>
      </c>
      <c r="AY321" s="237" t="s">
        <v>116</v>
      </c>
    </row>
    <row r="322" s="14" customFormat="1">
      <c r="A322" s="14"/>
      <c r="B322" s="238"/>
      <c r="C322" s="239"/>
      <c r="D322" s="218" t="s">
        <v>123</v>
      </c>
      <c r="E322" s="240" t="s">
        <v>19</v>
      </c>
      <c r="F322" s="241" t="s">
        <v>124</v>
      </c>
      <c r="G322" s="239"/>
      <c r="H322" s="242">
        <v>140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8" t="s">
        <v>123</v>
      </c>
      <c r="AU322" s="248" t="s">
        <v>81</v>
      </c>
      <c r="AV322" s="14" t="s">
        <v>125</v>
      </c>
      <c r="AW322" s="14" t="s">
        <v>37</v>
      </c>
      <c r="AX322" s="14" t="s">
        <v>81</v>
      </c>
      <c r="AY322" s="248" t="s">
        <v>116</v>
      </c>
    </row>
    <row r="323" s="2" customFormat="1" ht="21.75" customHeight="1">
      <c r="A323" s="39"/>
      <c r="B323" s="40"/>
      <c r="C323" s="203" t="s">
        <v>411</v>
      </c>
      <c r="D323" s="203" t="s">
        <v>117</v>
      </c>
      <c r="E323" s="204" t="s">
        <v>412</v>
      </c>
      <c r="F323" s="205" t="s">
        <v>413</v>
      </c>
      <c r="G323" s="206" t="s">
        <v>158</v>
      </c>
      <c r="H323" s="207">
        <v>53</v>
      </c>
      <c r="I323" s="208"/>
      <c r="J323" s="209">
        <f>ROUND(I323*H323,2)</f>
        <v>0</v>
      </c>
      <c r="K323" s="205" t="s">
        <v>140</v>
      </c>
      <c r="L323" s="45"/>
      <c r="M323" s="210" t="s">
        <v>19</v>
      </c>
      <c r="N323" s="211" t="s">
        <v>47</v>
      </c>
      <c r="O323" s="85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4" t="s">
        <v>121</v>
      </c>
      <c r="AT323" s="214" t="s">
        <v>117</v>
      </c>
      <c r="AU323" s="214" t="s">
        <v>81</v>
      </c>
      <c r="AY323" s="18" t="s">
        <v>116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8" t="s">
        <v>81</v>
      </c>
      <c r="BK323" s="215">
        <f>ROUND(I323*H323,2)</f>
        <v>0</v>
      </c>
      <c r="BL323" s="18" t="s">
        <v>121</v>
      </c>
      <c r="BM323" s="214" t="s">
        <v>414</v>
      </c>
    </row>
    <row r="324" s="12" customFormat="1">
      <c r="A324" s="12"/>
      <c r="B324" s="216"/>
      <c r="C324" s="217"/>
      <c r="D324" s="218" t="s">
        <v>123</v>
      </c>
      <c r="E324" s="219" t="s">
        <v>19</v>
      </c>
      <c r="F324" s="220" t="s">
        <v>174</v>
      </c>
      <c r="G324" s="217"/>
      <c r="H324" s="219" t="s">
        <v>19</v>
      </c>
      <c r="I324" s="221"/>
      <c r="J324" s="217"/>
      <c r="K324" s="217"/>
      <c r="L324" s="222"/>
      <c r="M324" s="223"/>
      <c r="N324" s="224"/>
      <c r="O324" s="224"/>
      <c r="P324" s="224"/>
      <c r="Q324" s="224"/>
      <c r="R324" s="224"/>
      <c r="S324" s="224"/>
      <c r="T324" s="225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26" t="s">
        <v>123</v>
      </c>
      <c r="AU324" s="226" t="s">
        <v>81</v>
      </c>
      <c r="AV324" s="12" t="s">
        <v>81</v>
      </c>
      <c r="AW324" s="12" t="s">
        <v>37</v>
      </c>
      <c r="AX324" s="12" t="s">
        <v>76</v>
      </c>
      <c r="AY324" s="226" t="s">
        <v>116</v>
      </c>
    </row>
    <row r="325" s="13" customFormat="1">
      <c r="A325" s="13"/>
      <c r="B325" s="227"/>
      <c r="C325" s="228"/>
      <c r="D325" s="218" t="s">
        <v>123</v>
      </c>
      <c r="E325" s="229" t="s">
        <v>19</v>
      </c>
      <c r="F325" s="230" t="s">
        <v>415</v>
      </c>
      <c r="G325" s="228"/>
      <c r="H325" s="231">
        <v>53</v>
      </c>
      <c r="I325" s="232"/>
      <c r="J325" s="228"/>
      <c r="K325" s="228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123</v>
      </c>
      <c r="AU325" s="237" t="s">
        <v>81</v>
      </c>
      <c r="AV325" s="13" t="s">
        <v>83</v>
      </c>
      <c r="AW325" s="13" t="s">
        <v>37</v>
      </c>
      <c r="AX325" s="13" t="s">
        <v>76</v>
      </c>
      <c r="AY325" s="237" t="s">
        <v>116</v>
      </c>
    </row>
    <row r="326" s="14" customFormat="1">
      <c r="A326" s="14"/>
      <c r="B326" s="238"/>
      <c r="C326" s="239"/>
      <c r="D326" s="218" t="s">
        <v>123</v>
      </c>
      <c r="E326" s="240" t="s">
        <v>19</v>
      </c>
      <c r="F326" s="241" t="s">
        <v>124</v>
      </c>
      <c r="G326" s="239"/>
      <c r="H326" s="242">
        <v>53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8" t="s">
        <v>123</v>
      </c>
      <c r="AU326" s="248" t="s">
        <v>81</v>
      </c>
      <c r="AV326" s="14" t="s">
        <v>125</v>
      </c>
      <c r="AW326" s="14" t="s">
        <v>37</v>
      </c>
      <c r="AX326" s="14" t="s">
        <v>81</v>
      </c>
      <c r="AY326" s="248" t="s">
        <v>116</v>
      </c>
    </row>
    <row r="327" s="2" customFormat="1" ht="16.5" customHeight="1">
      <c r="A327" s="39"/>
      <c r="B327" s="40"/>
      <c r="C327" s="203" t="s">
        <v>416</v>
      </c>
      <c r="D327" s="203" t="s">
        <v>117</v>
      </c>
      <c r="E327" s="204" t="s">
        <v>417</v>
      </c>
      <c r="F327" s="205" t="s">
        <v>418</v>
      </c>
      <c r="G327" s="206" t="s">
        <v>158</v>
      </c>
      <c r="H327" s="207">
        <v>10</v>
      </c>
      <c r="I327" s="208"/>
      <c r="J327" s="209">
        <f>ROUND(I327*H327,2)</f>
        <v>0</v>
      </c>
      <c r="K327" s="205" t="s">
        <v>140</v>
      </c>
      <c r="L327" s="45"/>
      <c r="M327" s="210" t="s">
        <v>19</v>
      </c>
      <c r="N327" s="211" t="s">
        <v>47</v>
      </c>
      <c r="O327" s="85"/>
      <c r="P327" s="212">
        <f>O327*H327</f>
        <v>0</v>
      </c>
      <c r="Q327" s="212">
        <v>0</v>
      </c>
      <c r="R327" s="212">
        <f>Q327*H327</f>
        <v>0</v>
      </c>
      <c r="S327" s="212">
        <v>0</v>
      </c>
      <c r="T327" s="21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4" t="s">
        <v>121</v>
      </c>
      <c r="AT327" s="214" t="s">
        <v>117</v>
      </c>
      <c r="AU327" s="214" t="s">
        <v>81</v>
      </c>
      <c r="AY327" s="18" t="s">
        <v>116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8" t="s">
        <v>81</v>
      </c>
      <c r="BK327" s="215">
        <f>ROUND(I327*H327,2)</f>
        <v>0</v>
      </c>
      <c r="BL327" s="18" t="s">
        <v>121</v>
      </c>
      <c r="BM327" s="214" t="s">
        <v>419</v>
      </c>
    </row>
    <row r="328" s="12" customFormat="1">
      <c r="A328" s="12"/>
      <c r="B328" s="216"/>
      <c r="C328" s="217"/>
      <c r="D328" s="218" t="s">
        <v>123</v>
      </c>
      <c r="E328" s="219" t="s">
        <v>19</v>
      </c>
      <c r="F328" s="220" t="s">
        <v>174</v>
      </c>
      <c r="G328" s="217"/>
      <c r="H328" s="219" t="s">
        <v>19</v>
      </c>
      <c r="I328" s="221"/>
      <c r="J328" s="217"/>
      <c r="K328" s="217"/>
      <c r="L328" s="222"/>
      <c r="M328" s="223"/>
      <c r="N328" s="224"/>
      <c r="O328" s="224"/>
      <c r="P328" s="224"/>
      <c r="Q328" s="224"/>
      <c r="R328" s="224"/>
      <c r="S328" s="224"/>
      <c r="T328" s="225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26" t="s">
        <v>123</v>
      </c>
      <c r="AU328" s="226" t="s">
        <v>81</v>
      </c>
      <c r="AV328" s="12" t="s">
        <v>81</v>
      </c>
      <c r="AW328" s="12" t="s">
        <v>37</v>
      </c>
      <c r="AX328" s="12" t="s">
        <v>76</v>
      </c>
      <c r="AY328" s="226" t="s">
        <v>116</v>
      </c>
    </row>
    <row r="329" s="13" customFormat="1">
      <c r="A329" s="13"/>
      <c r="B329" s="227"/>
      <c r="C329" s="228"/>
      <c r="D329" s="218" t="s">
        <v>123</v>
      </c>
      <c r="E329" s="229" t="s">
        <v>19</v>
      </c>
      <c r="F329" s="230" t="s">
        <v>167</v>
      </c>
      <c r="G329" s="228"/>
      <c r="H329" s="231">
        <v>10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123</v>
      </c>
      <c r="AU329" s="237" t="s">
        <v>81</v>
      </c>
      <c r="AV329" s="13" t="s">
        <v>83</v>
      </c>
      <c r="AW329" s="13" t="s">
        <v>37</v>
      </c>
      <c r="AX329" s="13" t="s">
        <v>76</v>
      </c>
      <c r="AY329" s="237" t="s">
        <v>116</v>
      </c>
    </row>
    <row r="330" s="14" customFormat="1">
      <c r="A330" s="14"/>
      <c r="B330" s="238"/>
      <c r="C330" s="239"/>
      <c r="D330" s="218" t="s">
        <v>123</v>
      </c>
      <c r="E330" s="240" t="s">
        <v>19</v>
      </c>
      <c r="F330" s="241" t="s">
        <v>124</v>
      </c>
      <c r="G330" s="239"/>
      <c r="H330" s="242">
        <v>10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8" t="s">
        <v>123</v>
      </c>
      <c r="AU330" s="248" t="s">
        <v>81</v>
      </c>
      <c r="AV330" s="14" t="s">
        <v>125</v>
      </c>
      <c r="AW330" s="14" t="s">
        <v>37</v>
      </c>
      <c r="AX330" s="14" t="s">
        <v>81</v>
      </c>
      <c r="AY330" s="248" t="s">
        <v>116</v>
      </c>
    </row>
    <row r="331" s="2" customFormat="1" ht="16.5" customHeight="1">
      <c r="A331" s="39"/>
      <c r="B331" s="40"/>
      <c r="C331" s="203" t="s">
        <v>420</v>
      </c>
      <c r="D331" s="203" t="s">
        <v>117</v>
      </c>
      <c r="E331" s="204" t="s">
        <v>421</v>
      </c>
      <c r="F331" s="205" t="s">
        <v>422</v>
      </c>
      <c r="G331" s="206" t="s">
        <v>158</v>
      </c>
      <c r="H331" s="207">
        <v>48</v>
      </c>
      <c r="I331" s="208"/>
      <c r="J331" s="209">
        <f>ROUND(I331*H331,2)</f>
        <v>0</v>
      </c>
      <c r="K331" s="205" t="s">
        <v>140</v>
      </c>
      <c r="L331" s="45"/>
      <c r="M331" s="210" t="s">
        <v>19</v>
      </c>
      <c r="N331" s="211" t="s">
        <v>47</v>
      </c>
      <c r="O331" s="85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4" t="s">
        <v>121</v>
      </c>
      <c r="AT331" s="214" t="s">
        <v>117</v>
      </c>
      <c r="AU331" s="214" t="s">
        <v>81</v>
      </c>
      <c r="AY331" s="18" t="s">
        <v>116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8" t="s">
        <v>81</v>
      </c>
      <c r="BK331" s="215">
        <f>ROUND(I331*H331,2)</f>
        <v>0</v>
      </c>
      <c r="BL331" s="18" t="s">
        <v>121</v>
      </c>
      <c r="BM331" s="214" t="s">
        <v>423</v>
      </c>
    </row>
    <row r="332" s="12" customFormat="1">
      <c r="A332" s="12"/>
      <c r="B332" s="216"/>
      <c r="C332" s="217"/>
      <c r="D332" s="218" t="s">
        <v>123</v>
      </c>
      <c r="E332" s="219" t="s">
        <v>19</v>
      </c>
      <c r="F332" s="220" t="s">
        <v>424</v>
      </c>
      <c r="G332" s="217"/>
      <c r="H332" s="219" t="s">
        <v>19</v>
      </c>
      <c r="I332" s="221"/>
      <c r="J332" s="217"/>
      <c r="K332" s="217"/>
      <c r="L332" s="222"/>
      <c r="M332" s="223"/>
      <c r="N332" s="224"/>
      <c r="O332" s="224"/>
      <c r="P332" s="224"/>
      <c r="Q332" s="224"/>
      <c r="R332" s="224"/>
      <c r="S332" s="224"/>
      <c r="T332" s="225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26" t="s">
        <v>123</v>
      </c>
      <c r="AU332" s="226" t="s">
        <v>81</v>
      </c>
      <c r="AV332" s="12" t="s">
        <v>81</v>
      </c>
      <c r="AW332" s="12" t="s">
        <v>37</v>
      </c>
      <c r="AX332" s="12" t="s">
        <v>76</v>
      </c>
      <c r="AY332" s="226" t="s">
        <v>116</v>
      </c>
    </row>
    <row r="333" s="13" customFormat="1">
      <c r="A333" s="13"/>
      <c r="B333" s="227"/>
      <c r="C333" s="228"/>
      <c r="D333" s="218" t="s">
        <v>123</v>
      </c>
      <c r="E333" s="229" t="s">
        <v>19</v>
      </c>
      <c r="F333" s="230" t="s">
        <v>368</v>
      </c>
      <c r="G333" s="228"/>
      <c r="H333" s="231">
        <v>48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123</v>
      </c>
      <c r="AU333" s="237" t="s">
        <v>81</v>
      </c>
      <c r="AV333" s="13" t="s">
        <v>83</v>
      </c>
      <c r="AW333" s="13" t="s">
        <v>37</v>
      </c>
      <c r="AX333" s="13" t="s">
        <v>76</v>
      </c>
      <c r="AY333" s="237" t="s">
        <v>116</v>
      </c>
    </row>
    <row r="334" s="14" customFormat="1">
      <c r="A334" s="14"/>
      <c r="B334" s="238"/>
      <c r="C334" s="239"/>
      <c r="D334" s="218" t="s">
        <v>123</v>
      </c>
      <c r="E334" s="240" t="s">
        <v>19</v>
      </c>
      <c r="F334" s="241" t="s">
        <v>124</v>
      </c>
      <c r="G334" s="239"/>
      <c r="H334" s="242">
        <v>48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123</v>
      </c>
      <c r="AU334" s="248" t="s">
        <v>81</v>
      </c>
      <c r="AV334" s="14" t="s">
        <v>125</v>
      </c>
      <c r="AW334" s="14" t="s">
        <v>37</v>
      </c>
      <c r="AX334" s="14" t="s">
        <v>81</v>
      </c>
      <c r="AY334" s="248" t="s">
        <v>116</v>
      </c>
    </row>
    <row r="335" s="2" customFormat="1" ht="21.75" customHeight="1">
      <c r="A335" s="39"/>
      <c r="B335" s="40"/>
      <c r="C335" s="203" t="s">
        <v>425</v>
      </c>
      <c r="D335" s="203" t="s">
        <v>117</v>
      </c>
      <c r="E335" s="204" t="s">
        <v>426</v>
      </c>
      <c r="F335" s="205" t="s">
        <v>427</v>
      </c>
      <c r="G335" s="206" t="s">
        <v>158</v>
      </c>
      <c r="H335" s="207">
        <v>344</v>
      </c>
      <c r="I335" s="208"/>
      <c r="J335" s="209">
        <f>ROUND(I335*H335,2)</f>
        <v>0</v>
      </c>
      <c r="K335" s="205" t="s">
        <v>140</v>
      </c>
      <c r="L335" s="45"/>
      <c r="M335" s="210" t="s">
        <v>19</v>
      </c>
      <c r="N335" s="211" t="s">
        <v>47</v>
      </c>
      <c r="O335" s="85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4" t="s">
        <v>121</v>
      </c>
      <c r="AT335" s="214" t="s">
        <v>117</v>
      </c>
      <c r="AU335" s="214" t="s">
        <v>81</v>
      </c>
      <c r="AY335" s="18" t="s">
        <v>116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8" t="s">
        <v>81</v>
      </c>
      <c r="BK335" s="215">
        <f>ROUND(I335*H335,2)</f>
        <v>0</v>
      </c>
      <c r="BL335" s="18" t="s">
        <v>121</v>
      </c>
      <c r="BM335" s="214" t="s">
        <v>428</v>
      </c>
    </row>
    <row r="336" s="12" customFormat="1">
      <c r="A336" s="12"/>
      <c r="B336" s="216"/>
      <c r="C336" s="217"/>
      <c r="D336" s="218" t="s">
        <v>123</v>
      </c>
      <c r="E336" s="219" t="s">
        <v>19</v>
      </c>
      <c r="F336" s="220" t="s">
        <v>424</v>
      </c>
      <c r="G336" s="217"/>
      <c r="H336" s="219" t="s">
        <v>19</v>
      </c>
      <c r="I336" s="221"/>
      <c r="J336" s="217"/>
      <c r="K336" s="217"/>
      <c r="L336" s="222"/>
      <c r="M336" s="223"/>
      <c r="N336" s="224"/>
      <c r="O336" s="224"/>
      <c r="P336" s="224"/>
      <c r="Q336" s="224"/>
      <c r="R336" s="224"/>
      <c r="S336" s="224"/>
      <c r="T336" s="225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226" t="s">
        <v>123</v>
      </c>
      <c r="AU336" s="226" t="s">
        <v>81</v>
      </c>
      <c r="AV336" s="12" t="s">
        <v>81</v>
      </c>
      <c r="AW336" s="12" t="s">
        <v>37</v>
      </c>
      <c r="AX336" s="12" t="s">
        <v>76</v>
      </c>
      <c r="AY336" s="226" t="s">
        <v>116</v>
      </c>
    </row>
    <row r="337" s="13" customFormat="1">
      <c r="A337" s="13"/>
      <c r="B337" s="227"/>
      <c r="C337" s="228"/>
      <c r="D337" s="218" t="s">
        <v>123</v>
      </c>
      <c r="E337" s="229" t="s">
        <v>19</v>
      </c>
      <c r="F337" s="230" t="s">
        <v>429</v>
      </c>
      <c r="G337" s="228"/>
      <c r="H337" s="231">
        <v>344</v>
      </c>
      <c r="I337" s="232"/>
      <c r="J337" s="228"/>
      <c r="K337" s="228"/>
      <c r="L337" s="233"/>
      <c r="M337" s="234"/>
      <c r="N337" s="235"/>
      <c r="O337" s="235"/>
      <c r="P337" s="235"/>
      <c r="Q337" s="235"/>
      <c r="R337" s="235"/>
      <c r="S337" s="235"/>
      <c r="T337" s="23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7" t="s">
        <v>123</v>
      </c>
      <c r="AU337" s="237" t="s">
        <v>81</v>
      </c>
      <c r="AV337" s="13" t="s">
        <v>83</v>
      </c>
      <c r="AW337" s="13" t="s">
        <v>37</v>
      </c>
      <c r="AX337" s="13" t="s">
        <v>76</v>
      </c>
      <c r="AY337" s="237" t="s">
        <v>116</v>
      </c>
    </row>
    <row r="338" s="14" customFormat="1">
      <c r="A338" s="14"/>
      <c r="B338" s="238"/>
      <c r="C338" s="239"/>
      <c r="D338" s="218" t="s">
        <v>123</v>
      </c>
      <c r="E338" s="240" t="s">
        <v>19</v>
      </c>
      <c r="F338" s="241" t="s">
        <v>124</v>
      </c>
      <c r="G338" s="239"/>
      <c r="H338" s="242">
        <v>344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8" t="s">
        <v>123</v>
      </c>
      <c r="AU338" s="248" t="s">
        <v>81</v>
      </c>
      <c r="AV338" s="14" t="s">
        <v>125</v>
      </c>
      <c r="AW338" s="14" t="s">
        <v>37</v>
      </c>
      <c r="AX338" s="14" t="s">
        <v>81</v>
      </c>
      <c r="AY338" s="248" t="s">
        <v>116</v>
      </c>
    </row>
    <row r="339" s="2" customFormat="1" ht="16.5" customHeight="1">
      <c r="A339" s="39"/>
      <c r="B339" s="40"/>
      <c r="C339" s="203" t="s">
        <v>430</v>
      </c>
      <c r="D339" s="203" t="s">
        <v>117</v>
      </c>
      <c r="E339" s="204" t="s">
        <v>431</v>
      </c>
      <c r="F339" s="205" t="s">
        <v>432</v>
      </c>
      <c r="G339" s="206" t="s">
        <v>158</v>
      </c>
      <c r="H339" s="207">
        <v>436</v>
      </c>
      <c r="I339" s="208"/>
      <c r="J339" s="209">
        <f>ROUND(I339*H339,2)</f>
        <v>0</v>
      </c>
      <c r="K339" s="205" t="s">
        <v>140</v>
      </c>
      <c r="L339" s="45"/>
      <c r="M339" s="210" t="s">
        <v>19</v>
      </c>
      <c r="N339" s="211" t="s">
        <v>47</v>
      </c>
      <c r="O339" s="85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4" t="s">
        <v>121</v>
      </c>
      <c r="AT339" s="214" t="s">
        <v>117</v>
      </c>
      <c r="AU339" s="214" t="s">
        <v>81</v>
      </c>
      <c r="AY339" s="18" t="s">
        <v>116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8" t="s">
        <v>81</v>
      </c>
      <c r="BK339" s="215">
        <f>ROUND(I339*H339,2)</f>
        <v>0</v>
      </c>
      <c r="BL339" s="18" t="s">
        <v>121</v>
      </c>
      <c r="BM339" s="214" t="s">
        <v>433</v>
      </c>
    </row>
    <row r="340" s="12" customFormat="1">
      <c r="A340" s="12"/>
      <c r="B340" s="216"/>
      <c r="C340" s="217"/>
      <c r="D340" s="218" t="s">
        <v>123</v>
      </c>
      <c r="E340" s="219" t="s">
        <v>19</v>
      </c>
      <c r="F340" s="220" t="s">
        <v>424</v>
      </c>
      <c r="G340" s="217"/>
      <c r="H340" s="219" t="s">
        <v>19</v>
      </c>
      <c r="I340" s="221"/>
      <c r="J340" s="217"/>
      <c r="K340" s="217"/>
      <c r="L340" s="222"/>
      <c r="M340" s="223"/>
      <c r="N340" s="224"/>
      <c r="O340" s="224"/>
      <c r="P340" s="224"/>
      <c r="Q340" s="224"/>
      <c r="R340" s="224"/>
      <c r="S340" s="224"/>
      <c r="T340" s="225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26" t="s">
        <v>123</v>
      </c>
      <c r="AU340" s="226" t="s">
        <v>81</v>
      </c>
      <c r="AV340" s="12" t="s">
        <v>81</v>
      </c>
      <c r="AW340" s="12" t="s">
        <v>37</v>
      </c>
      <c r="AX340" s="12" t="s">
        <v>76</v>
      </c>
      <c r="AY340" s="226" t="s">
        <v>116</v>
      </c>
    </row>
    <row r="341" s="13" customFormat="1">
      <c r="A341" s="13"/>
      <c r="B341" s="227"/>
      <c r="C341" s="228"/>
      <c r="D341" s="218" t="s">
        <v>123</v>
      </c>
      <c r="E341" s="229" t="s">
        <v>19</v>
      </c>
      <c r="F341" s="230" t="s">
        <v>434</v>
      </c>
      <c r="G341" s="228"/>
      <c r="H341" s="231">
        <v>436</v>
      </c>
      <c r="I341" s="232"/>
      <c r="J341" s="228"/>
      <c r="K341" s="228"/>
      <c r="L341" s="233"/>
      <c r="M341" s="234"/>
      <c r="N341" s="235"/>
      <c r="O341" s="235"/>
      <c r="P341" s="235"/>
      <c r="Q341" s="235"/>
      <c r="R341" s="235"/>
      <c r="S341" s="235"/>
      <c r="T341" s="23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7" t="s">
        <v>123</v>
      </c>
      <c r="AU341" s="237" t="s">
        <v>81</v>
      </c>
      <c r="AV341" s="13" t="s">
        <v>83</v>
      </c>
      <c r="AW341" s="13" t="s">
        <v>37</v>
      </c>
      <c r="AX341" s="13" t="s">
        <v>76</v>
      </c>
      <c r="AY341" s="237" t="s">
        <v>116</v>
      </c>
    </row>
    <row r="342" s="14" customFormat="1">
      <c r="A342" s="14"/>
      <c r="B342" s="238"/>
      <c r="C342" s="239"/>
      <c r="D342" s="218" t="s">
        <v>123</v>
      </c>
      <c r="E342" s="240" t="s">
        <v>19</v>
      </c>
      <c r="F342" s="241" t="s">
        <v>124</v>
      </c>
      <c r="G342" s="239"/>
      <c r="H342" s="242">
        <v>436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8" t="s">
        <v>123</v>
      </c>
      <c r="AU342" s="248" t="s">
        <v>81</v>
      </c>
      <c r="AV342" s="14" t="s">
        <v>125</v>
      </c>
      <c r="AW342" s="14" t="s">
        <v>37</v>
      </c>
      <c r="AX342" s="14" t="s">
        <v>81</v>
      </c>
      <c r="AY342" s="248" t="s">
        <v>116</v>
      </c>
    </row>
    <row r="343" s="2" customFormat="1" ht="16.5" customHeight="1">
      <c r="A343" s="39"/>
      <c r="B343" s="40"/>
      <c r="C343" s="203" t="s">
        <v>435</v>
      </c>
      <c r="D343" s="203" t="s">
        <v>117</v>
      </c>
      <c r="E343" s="204" t="s">
        <v>436</v>
      </c>
      <c r="F343" s="205" t="s">
        <v>437</v>
      </c>
      <c r="G343" s="206" t="s">
        <v>139</v>
      </c>
      <c r="H343" s="207">
        <v>77.762</v>
      </c>
      <c r="I343" s="208"/>
      <c r="J343" s="209">
        <f>ROUND(I343*H343,2)</f>
        <v>0</v>
      </c>
      <c r="K343" s="205" t="s">
        <v>140</v>
      </c>
      <c r="L343" s="45"/>
      <c r="M343" s="210" t="s">
        <v>19</v>
      </c>
      <c r="N343" s="211" t="s">
        <v>47</v>
      </c>
      <c r="O343" s="85"/>
      <c r="P343" s="212">
        <f>O343*H343</f>
        <v>0</v>
      </c>
      <c r="Q343" s="212">
        <v>0</v>
      </c>
      <c r="R343" s="212">
        <f>Q343*H343</f>
        <v>0</v>
      </c>
      <c r="S343" s="212">
        <v>0</v>
      </c>
      <c r="T343" s="21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4" t="s">
        <v>121</v>
      </c>
      <c r="AT343" s="214" t="s">
        <v>117</v>
      </c>
      <c r="AU343" s="214" t="s">
        <v>81</v>
      </c>
      <c r="AY343" s="18" t="s">
        <v>116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18" t="s">
        <v>81</v>
      </c>
      <c r="BK343" s="215">
        <f>ROUND(I343*H343,2)</f>
        <v>0</v>
      </c>
      <c r="BL343" s="18" t="s">
        <v>121</v>
      </c>
      <c r="BM343" s="214" t="s">
        <v>438</v>
      </c>
    </row>
    <row r="344" s="12" customFormat="1">
      <c r="A344" s="12"/>
      <c r="B344" s="216"/>
      <c r="C344" s="217"/>
      <c r="D344" s="218" t="s">
        <v>123</v>
      </c>
      <c r="E344" s="219" t="s">
        <v>19</v>
      </c>
      <c r="F344" s="220" t="s">
        <v>439</v>
      </c>
      <c r="G344" s="217"/>
      <c r="H344" s="219" t="s">
        <v>19</v>
      </c>
      <c r="I344" s="221"/>
      <c r="J344" s="217"/>
      <c r="K344" s="217"/>
      <c r="L344" s="222"/>
      <c r="M344" s="223"/>
      <c r="N344" s="224"/>
      <c r="O344" s="224"/>
      <c r="P344" s="224"/>
      <c r="Q344" s="224"/>
      <c r="R344" s="224"/>
      <c r="S344" s="224"/>
      <c r="T344" s="225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26" t="s">
        <v>123</v>
      </c>
      <c r="AU344" s="226" t="s">
        <v>81</v>
      </c>
      <c r="AV344" s="12" t="s">
        <v>81</v>
      </c>
      <c r="AW344" s="12" t="s">
        <v>37</v>
      </c>
      <c r="AX344" s="12" t="s">
        <v>76</v>
      </c>
      <c r="AY344" s="226" t="s">
        <v>116</v>
      </c>
    </row>
    <row r="345" s="13" customFormat="1">
      <c r="A345" s="13"/>
      <c r="B345" s="227"/>
      <c r="C345" s="228"/>
      <c r="D345" s="218" t="s">
        <v>123</v>
      </c>
      <c r="E345" s="229" t="s">
        <v>19</v>
      </c>
      <c r="F345" s="230" t="s">
        <v>440</v>
      </c>
      <c r="G345" s="228"/>
      <c r="H345" s="231">
        <v>77.762</v>
      </c>
      <c r="I345" s="232"/>
      <c r="J345" s="228"/>
      <c r="K345" s="228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123</v>
      </c>
      <c r="AU345" s="237" t="s">
        <v>81</v>
      </c>
      <c r="AV345" s="13" t="s">
        <v>83</v>
      </c>
      <c r="AW345" s="13" t="s">
        <v>37</v>
      </c>
      <c r="AX345" s="13" t="s">
        <v>76</v>
      </c>
      <c r="AY345" s="237" t="s">
        <v>116</v>
      </c>
    </row>
    <row r="346" s="14" customFormat="1">
      <c r="A346" s="14"/>
      <c r="B346" s="238"/>
      <c r="C346" s="239"/>
      <c r="D346" s="218" t="s">
        <v>123</v>
      </c>
      <c r="E346" s="240" t="s">
        <v>19</v>
      </c>
      <c r="F346" s="241" t="s">
        <v>124</v>
      </c>
      <c r="G346" s="239"/>
      <c r="H346" s="242">
        <v>77.762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123</v>
      </c>
      <c r="AU346" s="248" t="s">
        <v>81</v>
      </c>
      <c r="AV346" s="14" t="s">
        <v>125</v>
      </c>
      <c r="AW346" s="14" t="s">
        <v>37</v>
      </c>
      <c r="AX346" s="14" t="s">
        <v>81</v>
      </c>
      <c r="AY346" s="248" t="s">
        <v>116</v>
      </c>
    </row>
    <row r="347" s="2" customFormat="1" ht="16.5" customHeight="1">
      <c r="A347" s="39"/>
      <c r="B347" s="40"/>
      <c r="C347" s="203" t="s">
        <v>441</v>
      </c>
      <c r="D347" s="203" t="s">
        <v>117</v>
      </c>
      <c r="E347" s="204" t="s">
        <v>442</v>
      </c>
      <c r="F347" s="205" t="s">
        <v>443</v>
      </c>
      <c r="G347" s="206" t="s">
        <v>158</v>
      </c>
      <c r="H347" s="207">
        <v>258</v>
      </c>
      <c r="I347" s="208"/>
      <c r="J347" s="209">
        <f>ROUND(I347*H347,2)</f>
        <v>0</v>
      </c>
      <c r="K347" s="205" t="s">
        <v>19</v>
      </c>
      <c r="L347" s="45"/>
      <c r="M347" s="210" t="s">
        <v>19</v>
      </c>
      <c r="N347" s="211" t="s">
        <v>47</v>
      </c>
      <c r="O347" s="85"/>
      <c r="P347" s="212">
        <f>O347*H347</f>
        <v>0</v>
      </c>
      <c r="Q347" s="212">
        <v>0</v>
      </c>
      <c r="R347" s="212">
        <f>Q347*H347</f>
        <v>0</v>
      </c>
      <c r="S347" s="212">
        <v>0</v>
      </c>
      <c r="T347" s="21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4" t="s">
        <v>121</v>
      </c>
      <c r="AT347" s="214" t="s">
        <v>117</v>
      </c>
      <c r="AU347" s="214" t="s">
        <v>81</v>
      </c>
      <c r="AY347" s="18" t="s">
        <v>116</v>
      </c>
      <c r="BE347" s="215">
        <f>IF(N347="základní",J347,0)</f>
        <v>0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18" t="s">
        <v>81</v>
      </c>
      <c r="BK347" s="215">
        <f>ROUND(I347*H347,2)</f>
        <v>0</v>
      </c>
      <c r="BL347" s="18" t="s">
        <v>121</v>
      </c>
      <c r="BM347" s="214" t="s">
        <v>444</v>
      </c>
    </row>
    <row r="348" s="2" customFormat="1" ht="16.5" customHeight="1">
      <c r="A348" s="39"/>
      <c r="B348" s="40"/>
      <c r="C348" s="203" t="s">
        <v>121</v>
      </c>
      <c r="D348" s="203" t="s">
        <v>117</v>
      </c>
      <c r="E348" s="204" t="s">
        <v>445</v>
      </c>
      <c r="F348" s="205" t="s">
        <v>446</v>
      </c>
      <c r="G348" s="206" t="s">
        <v>158</v>
      </c>
      <c r="H348" s="207">
        <v>6</v>
      </c>
      <c r="I348" s="208"/>
      <c r="J348" s="209">
        <f>ROUND(I348*H348,2)</f>
        <v>0</v>
      </c>
      <c r="K348" s="205" t="s">
        <v>19</v>
      </c>
      <c r="L348" s="45"/>
      <c r="M348" s="210" t="s">
        <v>19</v>
      </c>
      <c r="N348" s="211" t="s">
        <v>47</v>
      </c>
      <c r="O348" s="85"/>
      <c r="P348" s="212">
        <f>O348*H348</f>
        <v>0</v>
      </c>
      <c r="Q348" s="212">
        <v>0</v>
      </c>
      <c r="R348" s="212">
        <f>Q348*H348</f>
        <v>0</v>
      </c>
      <c r="S348" s="212">
        <v>0</v>
      </c>
      <c r="T348" s="213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4" t="s">
        <v>121</v>
      </c>
      <c r="AT348" s="214" t="s">
        <v>117</v>
      </c>
      <c r="AU348" s="214" t="s">
        <v>81</v>
      </c>
      <c r="AY348" s="18" t="s">
        <v>116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8" t="s">
        <v>81</v>
      </c>
      <c r="BK348" s="215">
        <f>ROUND(I348*H348,2)</f>
        <v>0</v>
      </c>
      <c r="BL348" s="18" t="s">
        <v>121</v>
      </c>
      <c r="BM348" s="214" t="s">
        <v>447</v>
      </c>
    </row>
    <row r="349" s="12" customFormat="1">
      <c r="A349" s="12"/>
      <c r="B349" s="216"/>
      <c r="C349" s="217"/>
      <c r="D349" s="218" t="s">
        <v>123</v>
      </c>
      <c r="E349" s="219" t="s">
        <v>19</v>
      </c>
      <c r="F349" s="220" t="s">
        <v>424</v>
      </c>
      <c r="G349" s="217"/>
      <c r="H349" s="219" t="s">
        <v>19</v>
      </c>
      <c r="I349" s="221"/>
      <c r="J349" s="217"/>
      <c r="K349" s="217"/>
      <c r="L349" s="222"/>
      <c r="M349" s="223"/>
      <c r="N349" s="224"/>
      <c r="O349" s="224"/>
      <c r="P349" s="224"/>
      <c r="Q349" s="224"/>
      <c r="R349" s="224"/>
      <c r="S349" s="224"/>
      <c r="T349" s="225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26" t="s">
        <v>123</v>
      </c>
      <c r="AU349" s="226" t="s">
        <v>81</v>
      </c>
      <c r="AV349" s="12" t="s">
        <v>81</v>
      </c>
      <c r="AW349" s="12" t="s">
        <v>37</v>
      </c>
      <c r="AX349" s="12" t="s">
        <v>76</v>
      </c>
      <c r="AY349" s="226" t="s">
        <v>116</v>
      </c>
    </row>
    <row r="350" s="13" customFormat="1">
      <c r="A350" s="13"/>
      <c r="B350" s="227"/>
      <c r="C350" s="228"/>
      <c r="D350" s="218" t="s">
        <v>123</v>
      </c>
      <c r="E350" s="229" t="s">
        <v>19</v>
      </c>
      <c r="F350" s="230" t="s">
        <v>144</v>
      </c>
      <c r="G350" s="228"/>
      <c r="H350" s="231">
        <v>6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123</v>
      </c>
      <c r="AU350" s="237" t="s">
        <v>81</v>
      </c>
      <c r="AV350" s="13" t="s">
        <v>83</v>
      </c>
      <c r="AW350" s="13" t="s">
        <v>37</v>
      </c>
      <c r="AX350" s="13" t="s">
        <v>76</v>
      </c>
      <c r="AY350" s="237" t="s">
        <v>116</v>
      </c>
    </row>
    <row r="351" s="14" customFormat="1">
      <c r="A351" s="14"/>
      <c r="B351" s="238"/>
      <c r="C351" s="239"/>
      <c r="D351" s="218" t="s">
        <v>123</v>
      </c>
      <c r="E351" s="240" t="s">
        <v>19</v>
      </c>
      <c r="F351" s="241" t="s">
        <v>124</v>
      </c>
      <c r="G351" s="239"/>
      <c r="H351" s="242">
        <v>6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8" t="s">
        <v>123</v>
      </c>
      <c r="AU351" s="248" t="s">
        <v>81</v>
      </c>
      <c r="AV351" s="14" t="s">
        <v>125</v>
      </c>
      <c r="AW351" s="14" t="s">
        <v>37</v>
      </c>
      <c r="AX351" s="14" t="s">
        <v>81</v>
      </c>
      <c r="AY351" s="248" t="s">
        <v>116</v>
      </c>
    </row>
    <row r="352" s="11" customFormat="1" ht="25.92" customHeight="1">
      <c r="A352" s="11"/>
      <c r="B352" s="189"/>
      <c r="C352" s="190"/>
      <c r="D352" s="191" t="s">
        <v>75</v>
      </c>
      <c r="E352" s="192" t="s">
        <v>448</v>
      </c>
      <c r="F352" s="192" t="s">
        <v>449</v>
      </c>
      <c r="G352" s="190"/>
      <c r="H352" s="190"/>
      <c r="I352" s="193"/>
      <c r="J352" s="194">
        <f>BK352</f>
        <v>0</v>
      </c>
      <c r="K352" s="190"/>
      <c r="L352" s="195"/>
      <c r="M352" s="196"/>
      <c r="N352" s="197"/>
      <c r="O352" s="197"/>
      <c r="P352" s="198">
        <f>SUM(P353:P429)</f>
        <v>0</v>
      </c>
      <c r="Q352" s="197"/>
      <c r="R352" s="198">
        <f>SUM(R353:R429)</f>
        <v>0.40992000000000001</v>
      </c>
      <c r="S352" s="197"/>
      <c r="T352" s="199">
        <f>SUM(T353:T429)</f>
        <v>0</v>
      </c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R352" s="200" t="s">
        <v>115</v>
      </c>
      <c r="AT352" s="201" t="s">
        <v>75</v>
      </c>
      <c r="AU352" s="201" t="s">
        <v>76</v>
      </c>
      <c r="AY352" s="200" t="s">
        <v>116</v>
      </c>
      <c r="BK352" s="202">
        <f>SUM(BK353:BK429)</f>
        <v>0</v>
      </c>
    </row>
    <row r="353" s="2" customFormat="1" ht="21.75" customHeight="1">
      <c r="A353" s="39"/>
      <c r="B353" s="40"/>
      <c r="C353" s="203" t="s">
        <v>450</v>
      </c>
      <c r="D353" s="203" t="s">
        <v>117</v>
      </c>
      <c r="E353" s="204" t="s">
        <v>451</v>
      </c>
      <c r="F353" s="205" t="s">
        <v>452</v>
      </c>
      <c r="G353" s="206" t="s">
        <v>147</v>
      </c>
      <c r="H353" s="207">
        <v>143</v>
      </c>
      <c r="I353" s="208"/>
      <c r="J353" s="209">
        <f>ROUND(I353*H353,2)</f>
        <v>0</v>
      </c>
      <c r="K353" s="205" t="s">
        <v>140</v>
      </c>
      <c r="L353" s="45"/>
      <c r="M353" s="210" t="s">
        <v>19</v>
      </c>
      <c r="N353" s="211" t="s">
        <v>47</v>
      </c>
      <c r="O353" s="85"/>
      <c r="P353" s="212">
        <f>O353*H353</f>
        <v>0</v>
      </c>
      <c r="Q353" s="212">
        <v>0</v>
      </c>
      <c r="R353" s="212">
        <f>Q353*H353</f>
        <v>0</v>
      </c>
      <c r="S353" s="212">
        <v>0</v>
      </c>
      <c r="T353" s="213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4" t="s">
        <v>121</v>
      </c>
      <c r="AT353" s="214" t="s">
        <v>117</v>
      </c>
      <c r="AU353" s="214" t="s">
        <v>81</v>
      </c>
      <c r="AY353" s="18" t="s">
        <v>116</v>
      </c>
      <c r="BE353" s="215">
        <f>IF(N353="základní",J353,0)</f>
        <v>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18" t="s">
        <v>81</v>
      </c>
      <c r="BK353" s="215">
        <f>ROUND(I353*H353,2)</f>
        <v>0</v>
      </c>
      <c r="BL353" s="18" t="s">
        <v>121</v>
      </c>
      <c r="BM353" s="214" t="s">
        <v>453</v>
      </c>
    </row>
    <row r="354" s="12" customFormat="1">
      <c r="A354" s="12"/>
      <c r="B354" s="216"/>
      <c r="C354" s="217"/>
      <c r="D354" s="218" t="s">
        <v>123</v>
      </c>
      <c r="E354" s="219" t="s">
        <v>19</v>
      </c>
      <c r="F354" s="220" t="s">
        <v>217</v>
      </c>
      <c r="G354" s="217"/>
      <c r="H354" s="219" t="s">
        <v>19</v>
      </c>
      <c r="I354" s="221"/>
      <c r="J354" s="217"/>
      <c r="K354" s="217"/>
      <c r="L354" s="222"/>
      <c r="M354" s="223"/>
      <c r="N354" s="224"/>
      <c r="O354" s="224"/>
      <c r="P354" s="224"/>
      <c r="Q354" s="224"/>
      <c r="R354" s="224"/>
      <c r="S354" s="224"/>
      <c r="T354" s="225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26" t="s">
        <v>123</v>
      </c>
      <c r="AU354" s="226" t="s">
        <v>81</v>
      </c>
      <c r="AV354" s="12" t="s">
        <v>81</v>
      </c>
      <c r="AW354" s="12" t="s">
        <v>37</v>
      </c>
      <c r="AX354" s="12" t="s">
        <v>76</v>
      </c>
      <c r="AY354" s="226" t="s">
        <v>116</v>
      </c>
    </row>
    <row r="355" s="13" customFormat="1">
      <c r="A355" s="13"/>
      <c r="B355" s="227"/>
      <c r="C355" s="228"/>
      <c r="D355" s="218" t="s">
        <v>123</v>
      </c>
      <c r="E355" s="229" t="s">
        <v>19</v>
      </c>
      <c r="F355" s="230" t="s">
        <v>367</v>
      </c>
      <c r="G355" s="228"/>
      <c r="H355" s="231">
        <v>143</v>
      </c>
      <c r="I355" s="232"/>
      <c r="J355" s="228"/>
      <c r="K355" s="228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123</v>
      </c>
      <c r="AU355" s="237" t="s">
        <v>81</v>
      </c>
      <c r="AV355" s="13" t="s">
        <v>83</v>
      </c>
      <c r="AW355" s="13" t="s">
        <v>37</v>
      </c>
      <c r="AX355" s="13" t="s">
        <v>76</v>
      </c>
      <c r="AY355" s="237" t="s">
        <v>116</v>
      </c>
    </row>
    <row r="356" s="14" customFormat="1">
      <c r="A356" s="14"/>
      <c r="B356" s="238"/>
      <c r="C356" s="239"/>
      <c r="D356" s="218" t="s">
        <v>123</v>
      </c>
      <c r="E356" s="240" t="s">
        <v>19</v>
      </c>
      <c r="F356" s="241" t="s">
        <v>124</v>
      </c>
      <c r="G356" s="239"/>
      <c r="H356" s="242">
        <v>143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8" t="s">
        <v>123</v>
      </c>
      <c r="AU356" s="248" t="s">
        <v>81</v>
      </c>
      <c r="AV356" s="14" t="s">
        <v>125</v>
      </c>
      <c r="AW356" s="14" t="s">
        <v>37</v>
      </c>
      <c r="AX356" s="14" t="s">
        <v>81</v>
      </c>
      <c r="AY356" s="248" t="s">
        <v>116</v>
      </c>
    </row>
    <row r="357" s="2" customFormat="1" ht="21.75" customHeight="1">
      <c r="A357" s="39"/>
      <c r="B357" s="40"/>
      <c r="C357" s="203" t="s">
        <v>454</v>
      </c>
      <c r="D357" s="203" t="s">
        <v>117</v>
      </c>
      <c r="E357" s="204" t="s">
        <v>455</v>
      </c>
      <c r="F357" s="205" t="s">
        <v>456</v>
      </c>
      <c r="G357" s="206" t="s">
        <v>147</v>
      </c>
      <c r="H357" s="207">
        <v>21</v>
      </c>
      <c r="I357" s="208"/>
      <c r="J357" s="209">
        <f>ROUND(I357*H357,2)</f>
        <v>0</v>
      </c>
      <c r="K357" s="205" t="s">
        <v>140</v>
      </c>
      <c r="L357" s="45"/>
      <c r="M357" s="210" t="s">
        <v>19</v>
      </c>
      <c r="N357" s="211" t="s">
        <v>47</v>
      </c>
      <c r="O357" s="85"/>
      <c r="P357" s="212">
        <f>O357*H357</f>
        <v>0</v>
      </c>
      <c r="Q357" s="212">
        <v>0</v>
      </c>
      <c r="R357" s="212">
        <f>Q357*H357</f>
        <v>0</v>
      </c>
      <c r="S357" s="212">
        <v>0</v>
      </c>
      <c r="T357" s="21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4" t="s">
        <v>121</v>
      </c>
      <c r="AT357" s="214" t="s">
        <v>117</v>
      </c>
      <c r="AU357" s="214" t="s">
        <v>81</v>
      </c>
      <c r="AY357" s="18" t="s">
        <v>116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18" t="s">
        <v>81</v>
      </c>
      <c r="BK357" s="215">
        <f>ROUND(I357*H357,2)</f>
        <v>0</v>
      </c>
      <c r="BL357" s="18" t="s">
        <v>121</v>
      </c>
      <c r="BM357" s="214" t="s">
        <v>457</v>
      </c>
    </row>
    <row r="358" s="12" customFormat="1">
      <c r="A358" s="12"/>
      <c r="B358" s="216"/>
      <c r="C358" s="217"/>
      <c r="D358" s="218" t="s">
        <v>123</v>
      </c>
      <c r="E358" s="219" t="s">
        <v>19</v>
      </c>
      <c r="F358" s="220" t="s">
        <v>377</v>
      </c>
      <c r="G358" s="217"/>
      <c r="H358" s="219" t="s">
        <v>19</v>
      </c>
      <c r="I358" s="221"/>
      <c r="J358" s="217"/>
      <c r="K358" s="217"/>
      <c r="L358" s="222"/>
      <c r="M358" s="223"/>
      <c r="N358" s="224"/>
      <c r="O358" s="224"/>
      <c r="P358" s="224"/>
      <c r="Q358" s="224"/>
      <c r="R358" s="224"/>
      <c r="S358" s="224"/>
      <c r="T358" s="225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T358" s="226" t="s">
        <v>123</v>
      </c>
      <c r="AU358" s="226" t="s">
        <v>81</v>
      </c>
      <c r="AV358" s="12" t="s">
        <v>81</v>
      </c>
      <c r="AW358" s="12" t="s">
        <v>37</v>
      </c>
      <c r="AX358" s="12" t="s">
        <v>76</v>
      </c>
      <c r="AY358" s="226" t="s">
        <v>116</v>
      </c>
    </row>
    <row r="359" s="13" customFormat="1">
      <c r="A359" s="13"/>
      <c r="B359" s="227"/>
      <c r="C359" s="228"/>
      <c r="D359" s="218" t="s">
        <v>123</v>
      </c>
      <c r="E359" s="229" t="s">
        <v>19</v>
      </c>
      <c r="F359" s="230" t="s">
        <v>7</v>
      </c>
      <c r="G359" s="228"/>
      <c r="H359" s="231">
        <v>21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123</v>
      </c>
      <c r="AU359" s="237" t="s">
        <v>81</v>
      </c>
      <c r="AV359" s="13" t="s">
        <v>83</v>
      </c>
      <c r="AW359" s="13" t="s">
        <v>37</v>
      </c>
      <c r="AX359" s="13" t="s">
        <v>76</v>
      </c>
      <c r="AY359" s="237" t="s">
        <v>116</v>
      </c>
    </row>
    <row r="360" s="14" customFormat="1">
      <c r="A360" s="14"/>
      <c r="B360" s="238"/>
      <c r="C360" s="239"/>
      <c r="D360" s="218" t="s">
        <v>123</v>
      </c>
      <c r="E360" s="240" t="s">
        <v>19</v>
      </c>
      <c r="F360" s="241" t="s">
        <v>124</v>
      </c>
      <c r="G360" s="239"/>
      <c r="H360" s="242">
        <v>21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8" t="s">
        <v>123</v>
      </c>
      <c r="AU360" s="248" t="s">
        <v>81</v>
      </c>
      <c r="AV360" s="14" t="s">
        <v>125</v>
      </c>
      <c r="AW360" s="14" t="s">
        <v>37</v>
      </c>
      <c r="AX360" s="14" t="s">
        <v>81</v>
      </c>
      <c r="AY360" s="248" t="s">
        <v>116</v>
      </c>
    </row>
    <row r="361" s="2" customFormat="1" ht="21.75" customHeight="1">
      <c r="A361" s="39"/>
      <c r="B361" s="40"/>
      <c r="C361" s="203" t="s">
        <v>458</v>
      </c>
      <c r="D361" s="203" t="s">
        <v>117</v>
      </c>
      <c r="E361" s="204" t="s">
        <v>459</v>
      </c>
      <c r="F361" s="205" t="s">
        <v>460</v>
      </c>
      <c r="G361" s="206" t="s">
        <v>147</v>
      </c>
      <c r="H361" s="207">
        <v>7</v>
      </c>
      <c r="I361" s="208"/>
      <c r="J361" s="209">
        <f>ROUND(I361*H361,2)</f>
        <v>0</v>
      </c>
      <c r="K361" s="205" t="s">
        <v>140</v>
      </c>
      <c r="L361" s="45"/>
      <c r="M361" s="210" t="s">
        <v>19</v>
      </c>
      <c r="N361" s="211" t="s">
        <v>47</v>
      </c>
      <c r="O361" s="85"/>
      <c r="P361" s="212">
        <f>O361*H361</f>
        <v>0</v>
      </c>
      <c r="Q361" s="212">
        <v>0</v>
      </c>
      <c r="R361" s="212">
        <f>Q361*H361</f>
        <v>0</v>
      </c>
      <c r="S361" s="212">
        <v>0</v>
      </c>
      <c r="T361" s="21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4" t="s">
        <v>121</v>
      </c>
      <c r="AT361" s="214" t="s">
        <v>117</v>
      </c>
      <c r="AU361" s="214" t="s">
        <v>81</v>
      </c>
      <c r="AY361" s="18" t="s">
        <v>116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18" t="s">
        <v>81</v>
      </c>
      <c r="BK361" s="215">
        <f>ROUND(I361*H361,2)</f>
        <v>0</v>
      </c>
      <c r="BL361" s="18" t="s">
        <v>121</v>
      </c>
      <c r="BM361" s="214" t="s">
        <v>461</v>
      </c>
    </row>
    <row r="362" s="12" customFormat="1">
      <c r="A362" s="12"/>
      <c r="B362" s="216"/>
      <c r="C362" s="217"/>
      <c r="D362" s="218" t="s">
        <v>123</v>
      </c>
      <c r="E362" s="219" t="s">
        <v>19</v>
      </c>
      <c r="F362" s="220" t="s">
        <v>377</v>
      </c>
      <c r="G362" s="217"/>
      <c r="H362" s="219" t="s">
        <v>19</v>
      </c>
      <c r="I362" s="221"/>
      <c r="J362" s="217"/>
      <c r="K362" s="217"/>
      <c r="L362" s="222"/>
      <c r="M362" s="223"/>
      <c r="N362" s="224"/>
      <c r="O362" s="224"/>
      <c r="P362" s="224"/>
      <c r="Q362" s="224"/>
      <c r="R362" s="224"/>
      <c r="S362" s="224"/>
      <c r="T362" s="225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26" t="s">
        <v>123</v>
      </c>
      <c r="AU362" s="226" t="s">
        <v>81</v>
      </c>
      <c r="AV362" s="12" t="s">
        <v>81</v>
      </c>
      <c r="AW362" s="12" t="s">
        <v>37</v>
      </c>
      <c r="AX362" s="12" t="s">
        <v>76</v>
      </c>
      <c r="AY362" s="226" t="s">
        <v>116</v>
      </c>
    </row>
    <row r="363" s="13" customFormat="1">
      <c r="A363" s="13"/>
      <c r="B363" s="227"/>
      <c r="C363" s="228"/>
      <c r="D363" s="218" t="s">
        <v>123</v>
      </c>
      <c r="E363" s="229" t="s">
        <v>19</v>
      </c>
      <c r="F363" s="230" t="s">
        <v>150</v>
      </c>
      <c r="G363" s="228"/>
      <c r="H363" s="231">
        <v>7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123</v>
      </c>
      <c r="AU363" s="237" t="s">
        <v>81</v>
      </c>
      <c r="AV363" s="13" t="s">
        <v>83</v>
      </c>
      <c r="AW363" s="13" t="s">
        <v>37</v>
      </c>
      <c r="AX363" s="13" t="s">
        <v>76</v>
      </c>
      <c r="AY363" s="237" t="s">
        <v>116</v>
      </c>
    </row>
    <row r="364" s="14" customFormat="1">
      <c r="A364" s="14"/>
      <c r="B364" s="238"/>
      <c r="C364" s="239"/>
      <c r="D364" s="218" t="s">
        <v>123</v>
      </c>
      <c r="E364" s="240" t="s">
        <v>19</v>
      </c>
      <c r="F364" s="241" t="s">
        <v>124</v>
      </c>
      <c r="G364" s="239"/>
      <c r="H364" s="242">
        <v>7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8" t="s">
        <v>123</v>
      </c>
      <c r="AU364" s="248" t="s">
        <v>81</v>
      </c>
      <c r="AV364" s="14" t="s">
        <v>125</v>
      </c>
      <c r="AW364" s="14" t="s">
        <v>37</v>
      </c>
      <c r="AX364" s="14" t="s">
        <v>81</v>
      </c>
      <c r="AY364" s="248" t="s">
        <v>116</v>
      </c>
    </row>
    <row r="365" s="2" customFormat="1" ht="21.75" customHeight="1">
      <c r="A365" s="39"/>
      <c r="B365" s="40"/>
      <c r="C365" s="203" t="s">
        <v>462</v>
      </c>
      <c r="D365" s="203" t="s">
        <v>117</v>
      </c>
      <c r="E365" s="204" t="s">
        <v>463</v>
      </c>
      <c r="F365" s="205" t="s">
        <v>464</v>
      </c>
      <c r="G365" s="206" t="s">
        <v>147</v>
      </c>
      <c r="H365" s="207">
        <v>170</v>
      </c>
      <c r="I365" s="208"/>
      <c r="J365" s="209">
        <f>ROUND(I365*H365,2)</f>
        <v>0</v>
      </c>
      <c r="K365" s="205" t="s">
        <v>140</v>
      </c>
      <c r="L365" s="45"/>
      <c r="M365" s="210" t="s">
        <v>19</v>
      </c>
      <c r="N365" s="211" t="s">
        <v>47</v>
      </c>
      <c r="O365" s="85"/>
      <c r="P365" s="212">
        <f>O365*H365</f>
        <v>0</v>
      </c>
      <c r="Q365" s="212">
        <v>0</v>
      </c>
      <c r="R365" s="212">
        <f>Q365*H365</f>
        <v>0</v>
      </c>
      <c r="S365" s="212">
        <v>0</v>
      </c>
      <c r="T365" s="21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4" t="s">
        <v>121</v>
      </c>
      <c r="AT365" s="214" t="s">
        <v>117</v>
      </c>
      <c r="AU365" s="214" t="s">
        <v>81</v>
      </c>
      <c r="AY365" s="18" t="s">
        <v>116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18" t="s">
        <v>81</v>
      </c>
      <c r="BK365" s="215">
        <f>ROUND(I365*H365,2)</f>
        <v>0</v>
      </c>
      <c r="BL365" s="18" t="s">
        <v>121</v>
      </c>
      <c r="BM365" s="214" t="s">
        <v>465</v>
      </c>
    </row>
    <row r="366" s="12" customFormat="1">
      <c r="A366" s="12"/>
      <c r="B366" s="216"/>
      <c r="C366" s="217"/>
      <c r="D366" s="218" t="s">
        <v>123</v>
      </c>
      <c r="E366" s="219" t="s">
        <v>19</v>
      </c>
      <c r="F366" s="220" t="s">
        <v>217</v>
      </c>
      <c r="G366" s="217"/>
      <c r="H366" s="219" t="s">
        <v>19</v>
      </c>
      <c r="I366" s="221"/>
      <c r="J366" s="217"/>
      <c r="K366" s="217"/>
      <c r="L366" s="222"/>
      <c r="M366" s="223"/>
      <c r="N366" s="224"/>
      <c r="O366" s="224"/>
      <c r="P366" s="224"/>
      <c r="Q366" s="224"/>
      <c r="R366" s="224"/>
      <c r="S366" s="224"/>
      <c r="T366" s="225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26" t="s">
        <v>123</v>
      </c>
      <c r="AU366" s="226" t="s">
        <v>81</v>
      </c>
      <c r="AV366" s="12" t="s">
        <v>81</v>
      </c>
      <c r="AW366" s="12" t="s">
        <v>37</v>
      </c>
      <c r="AX366" s="12" t="s">
        <v>76</v>
      </c>
      <c r="AY366" s="226" t="s">
        <v>116</v>
      </c>
    </row>
    <row r="367" s="13" customFormat="1">
      <c r="A367" s="13"/>
      <c r="B367" s="227"/>
      <c r="C367" s="228"/>
      <c r="D367" s="218" t="s">
        <v>123</v>
      </c>
      <c r="E367" s="229" t="s">
        <v>19</v>
      </c>
      <c r="F367" s="230" t="s">
        <v>466</v>
      </c>
      <c r="G367" s="228"/>
      <c r="H367" s="231">
        <v>170</v>
      </c>
      <c r="I367" s="232"/>
      <c r="J367" s="228"/>
      <c r="K367" s="228"/>
      <c r="L367" s="233"/>
      <c r="M367" s="234"/>
      <c r="N367" s="235"/>
      <c r="O367" s="235"/>
      <c r="P367" s="235"/>
      <c r="Q367" s="235"/>
      <c r="R367" s="235"/>
      <c r="S367" s="235"/>
      <c r="T367" s="23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7" t="s">
        <v>123</v>
      </c>
      <c r="AU367" s="237" t="s">
        <v>81</v>
      </c>
      <c r="AV367" s="13" t="s">
        <v>83</v>
      </c>
      <c r="AW367" s="13" t="s">
        <v>37</v>
      </c>
      <c r="AX367" s="13" t="s">
        <v>76</v>
      </c>
      <c r="AY367" s="237" t="s">
        <v>116</v>
      </c>
    </row>
    <row r="368" s="14" customFormat="1">
      <c r="A368" s="14"/>
      <c r="B368" s="238"/>
      <c r="C368" s="239"/>
      <c r="D368" s="218" t="s">
        <v>123</v>
      </c>
      <c r="E368" s="240" t="s">
        <v>19</v>
      </c>
      <c r="F368" s="241" t="s">
        <v>124</v>
      </c>
      <c r="G368" s="239"/>
      <c r="H368" s="242">
        <v>170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8" t="s">
        <v>123</v>
      </c>
      <c r="AU368" s="248" t="s">
        <v>81</v>
      </c>
      <c r="AV368" s="14" t="s">
        <v>125</v>
      </c>
      <c r="AW368" s="14" t="s">
        <v>37</v>
      </c>
      <c r="AX368" s="14" t="s">
        <v>81</v>
      </c>
      <c r="AY368" s="248" t="s">
        <v>116</v>
      </c>
    </row>
    <row r="369" s="2" customFormat="1" ht="21.75" customHeight="1">
      <c r="A369" s="39"/>
      <c r="B369" s="40"/>
      <c r="C369" s="203" t="s">
        <v>467</v>
      </c>
      <c r="D369" s="203" t="s">
        <v>117</v>
      </c>
      <c r="E369" s="204" t="s">
        <v>468</v>
      </c>
      <c r="F369" s="205" t="s">
        <v>469</v>
      </c>
      <c r="G369" s="206" t="s">
        <v>470</v>
      </c>
      <c r="H369" s="207">
        <v>25.652999999999999</v>
      </c>
      <c r="I369" s="208"/>
      <c r="J369" s="209">
        <f>ROUND(I369*H369,2)</f>
        <v>0</v>
      </c>
      <c r="K369" s="205" t="s">
        <v>140</v>
      </c>
      <c r="L369" s="45"/>
      <c r="M369" s="210" t="s">
        <v>19</v>
      </c>
      <c r="N369" s="211" t="s">
        <v>47</v>
      </c>
      <c r="O369" s="85"/>
      <c r="P369" s="212">
        <f>O369*H369</f>
        <v>0</v>
      </c>
      <c r="Q369" s="212">
        <v>0</v>
      </c>
      <c r="R369" s="212">
        <f>Q369*H369</f>
        <v>0</v>
      </c>
      <c r="S369" s="212">
        <v>0</v>
      </c>
      <c r="T369" s="213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4" t="s">
        <v>121</v>
      </c>
      <c r="AT369" s="214" t="s">
        <v>117</v>
      </c>
      <c r="AU369" s="214" t="s">
        <v>81</v>
      </c>
      <c r="AY369" s="18" t="s">
        <v>116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18" t="s">
        <v>81</v>
      </c>
      <c r="BK369" s="215">
        <f>ROUND(I369*H369,2)</f>
        <v>0</v>
      </c>
      <c r="BL369" s="18" t="s">
        <v>121</v>
      </c>
      <c r="BM369" s="214" t="s">
        <v>471</v>
      </c>
    </row>
    <row r="370" s="12" customFormat="1">
      <c r="A370" s="12"/>
      <c r="B370" s="216"/>
      <c r="C370" s="217"/>
      <c r="D370" s="218" t="s">
        <v>123</v>
      </c>
      <c r="E370" s="219" t="s">
        <v>19</v>
      </c>
      <c r="F370" s="220" t="s">
        <v>472</v>
      </c>
      <c r="G370" s="217"/>
      <c r="H370" s="219" t="s">
        <v>19</v>
      </c>
      <c r="I370" s="221"/>
      <c r="J370" s="217"/>
      <c r="K370" s="217"/>
      <c r="L370" s="222"/>
      <c r="M370" s="223"/>
      <c r="N370" s="224"/>
      <c r="O370" s="224"/>
      <c r="P370" s="224"/>
      <c r="Q370" s="224"/>
      <c r="R370" s="224"/>
      <c r="S370" s="224"/>
      <c r="T370" s="225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226" t="s">
        <v>123</v>
      </c>
      <c r="AU370" s="226" t="s">
        <v>81</v>
      </c>
      <c r="AV370" s="12" t="s">
        <v>81</v>
      </c>
      <c r="AW370" s="12" t="s">
        <v>37</v>
      </c>
      <c r="AX370" s="12" t="s">
        <v>76</v>
      </c>
      <c r="AY370" s="226" t="s">
        <v>116</v>
      </c>
    </row>
    <row r="371" s="13" customFormat="1">
      <c r="A371" s="13"/>
      <c r="B371" s="227"/>
      <c r="C371" s="228"/>
      <c r="D371" s="218" t="s">
        <v>123</v>
      </c>
      <c r="E371" s="229" t="s">
        <v>19</v>
      </c>
      <c r="F371" s="230" t="s">
        <v>473</v>
      </c>
      <c r="G371" s="228"/>
      <c r="H371" s="231">
        <v>25.652999999999999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123</v>
      </c>
      <c r="AU371" s="237" t="s">
        <v>81</v>
      </c>
      <c r="AV371" s="13" t="s">
        <v>83</v>
      </c>
      <c r="AW371" s="13" t="s">
        <v>37</v>
      </c>
      <c r="AX371" s="13" t="s">
        <v>76</v>
      </c>
      <c r="AY371" s="237" t="s">
        <v>116</v>
      </c>
    </row>
    <row r="372" s="14" customFormat="1">
      <c r="A372" s="14"/>
      <c r="B372" s="238"/>
      <c r="C372" s="239"/>
      <c r="D372" s="218" t="s">
        <v>123</v>
      </c>
      <c r="E372" s="240" t="s">
        <v>19</v>
      </c>
      <c r="F372" s="241" t="s">
        <v>124</v>
      </c>
      <c r="G372" s="239"/>
      <c r="H372" s="242">
        <v>25.652999999999999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8" t="s">
        <v>123</v>
      </c>
      <c r="AU372" s="248" t="s">
        <v>81</v>
      </c>
      <c r="AV372" s="14" t="s">
        <v>125</v>
      </c>
      <c r="AW372" s="14" t="s">
        <v>37</v>
      </c>
      <c r="AX372" s="14" t="s">
        <v>81</v>
      </c>
      <c r="AY372" s="248" t="s">
        <v>116</v>
      </c>
    </row>
    <row r="373" s="2" customFormat="1" ht="21.75" customHeight="1">
      <c r="A373" s="39"/>
      <c r="B373" s="40"/>
      <c r="C373" s="203" t="s">
        <v>474</v>
      </c>
      <c r="D373" s="203" t="s">
        <v>117</v>
      </c>
      <c r="E373" s="204" t="s">
        <v>475</v>
      </c>
      <c r="F373" s="205" t="s">
        <v>476</v>
      </c>
      <c r="G373" s="206" t="s">
        <v>470</v>
      </c>
      <c r="H373" s="207">
        <v>25.652999999999999</v>
      </c>
      <c r="I373" s="208"/>
      <c r="J373" s="209">
        <f>ROUND(I373*H373,2)</f>
        <v>0</v>
      </c>
      <c r="K373" s="205" t="s">
        <v>140</v>
      </c>
      <c r="L373" s="45"/>
      <c r="M373" s="210" t="s">
        <v>19</v>
      </c>
      <c r="N373" s="211" t="s">
        <v>47</v>
      </c>
      <c r="O373" s="85"/>
      <c r="P373" s="212">
        <f>O373*H373</f>
        <v>0</v>
      </c>
      <c r="Q373" s="212">
        <v>0</v>
      </c>
      <c r="R373" s="212">
        <f>Q373*H373</f>
        <v>0</v>
      </c>
      <c r="S373" s="212">
        <v>0</v>
      </c>
      <c r="T373" s="21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4" t="s">
        <v>121</v>
      </c>
      <c r="AT373" s="214" t="s">
        <v>117</v>
      </c>
      <c r="AU373" s="214" t="s">
        <v>81</v>
      </c>
      <c r="AY373" s="18" t="s">
        <v>116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18" t="s">
        <v>81</v>
      </c>
      <c r="BK373" s="215">
        <f>ROUND(I373*H373,2)</f>
        <v>0</v>
      </c>
      <c r="BL373" s="18" t="s">
        <v>121</v>
      </c>
      <c r="BM373" s="214" t="s">
        <v>477</v>
      </c>
    </row>
    <row r="374" s="12" customFormat="1">
      <c r="A374" s="12"/>
      <c r="B374" s="216"/>
      <c r="C374" s="217"/>
      <c r="D374" s="218" t="s">
        <v>123</v>
      </c>
      <c r="E374" s="219" t="s">
        <v>19</v>
      </c>
      <c r="F374" s="220" t="s">
        <v>377</v>
      </c>
      <c r="G374" s="217"/>
      <c r="H374" s="219" t="s">
        <v>19</v>
      </c>
      <c r="I374" s="221"/>
      <c r="J374" s="217"/>
      <c r="K374" s="217"/>
      <c r="L374" s="222"/>
      <c r="M374" s="223"/>
      <c r="N374" s="224"/>
      <c r="O374" s="224"/>
      <c r="P374" s="224"/>
      <c r="Q374" s="224"/>
      <c r="R374" s="224"/>
      <c r="S374" s="224"/>
      <c r="T374" s="225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26" t="s">
        <v>123</v>
      </c>
      <c r="AU374" s="226" t="s">
        <v>81</v>
      </c>
      <c r="AV374" s="12" t="s">
        <v>81</v>
      </c>
      <c r="AW374" s="12" t="s">
        <v>37</v>
      </c>
      <c r="AX374" s="12" t="s">
        <v>76</v>
      </c>
      <c r="AY374" s="226" t="s">
        <v>116</v>
      </c>
    </row>
    <row r="375" s="13" customFormat="1">
      <c r="A375" s="13"/>
      <c r="B375" s="227"/>
      <c r="C375" s="228"/>
      <c r="D375" s="218" t="s">
        <v>123</v>
      </c>
      <c r="E375" s="229" t="s">
        <v>19</v>
      </c>
      <c r="F375" s="230" t="s">
        <v>473</v>
      </c>
      <c r="G375" s="228"/>
      <c r="H375" s="231">
        <v>25.652999999999999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7" t="s">
        <v>123</v>
      </c>
      <c r="AU375" s="237" t="s">
        <v>81</v>
      </c>
      <c r="AV375" s="13" t="s">
        <v>83</v>
      </c>
      <c r="AW375" s="13" t="s">
        <v>37</v>
      </c>
      <c r="AX375" s="13" t="s">
        <v>76</v>
      </c>
      <c r="AY375" s="237" t="s">
        <v>116</v>
      </c>
    </row>
    <row r="376" s="14" customFormat="1">
      <c r="A376" s="14"/>
      <c r="B376" s="238"/>
      <c r="C376" s="239"/>
      <c r="D376" s="218" t="s">
        <v>123</v>
      </c>
      <c r="E376" s="240" t="s">
        <v>19</v>
      </c>
      <c r="F376" s="241" t="s">
        <v>124</v>
      </c>
      <c r="G376" s="239"/>
      <c r="H376" s="242">
        <v>25.652999999999999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8" t="s">
        <v>123</v>
      </c>
      <c r="AU376" s="248" t="s">
        <v>81</v>
      </c>
      <c r="AV376" s="14" t="s">
        <v>125</v>
      </c>
      <c r="AW376" s="14" t="s">
        <v>37</v>
      </c>
      <c r="AX376" s="14" t="s">
        <v>81</v>
      </c>
      <c r="AY376" s="248" t="s">
        <v>116</v>
      </c>
    </row>
    <row r="377" s="2" customFormat="1" ht="16.5" customHeight="1">
      <c r="A377" s="39"/>
      <c r="B377" s="40"/>
      <c r="C377" s="203" t="s">
        <v>478</v>
      </c>
      <c r="D377" s="203" t="s">
        <v>117</v>
      </c>
      <c r="E377" s="204" t="s">
        <v>479</v>
      </c>
      <c r="F377" s="205" t="s">
        <v>399</v>
      </c>
      <c r="G377" s="206" t="s">
        <v>172</v>
      </c>
      <c r="H377" s="207">
        <v>324</v>
      </c>
      <c r="I377" s="208"/>
      <c r="J377" s="209">
        <f>ROUND(I377*H377,2)</f>
        <v>0</v>
      </c>
      <c r="K377" s="205" t="s">
        <v>19</v>
      </c>
      <c r="L377" s="45"/>
      <c r="M377" s="210" t="s">
        <v>19</v>
      </c>
      <c r="N377" s="211" t="s">
        <v>47</v>
      </c>
      <c r="O377" s="85"/>
      <c r="P377" s="212">
        <f>O377*H377</f>
        <v>0</v>
      </c>
      <c r="Q377" s="212">
        <v>0</v>
      </c>
      <c r="R377" s="212">
        <f>Q377*H377</f>
        <v>0</v>
      </c>
      <c r="S377" s="212">
        <v>0</v>
      </c>
      <c r="T377" s="21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4" t="s">
        <v>121</v>
      </c>
      <c r="AT377" s="214" t="s">
        <v>117</v>
      </c>
      <c r="AU377" s="214" t="s">
        <v>81</v>
      </c>
      <c r="AY377" s="18" t="s">
        <v>116</v>
      </c>
      <c r="BE377" s="215">
        <f>IF(N377="základní",J377,0)</f>
        <v>0</v>
      </c>
      <c r="BF377" s="215">
        <f>IF(N377="snížená",J377,0)</f>
        <v>0</v>
      </c>
      <c r="BG377" s="215">
        <f>IF(N377="zákl. přenesená",J377,0)</f>
        <v>0</v>
      </c>
      <c r="BH377" s="215">
        <f>IF(N377="sníž. přenesená",J377,0)</f>
        <v>0</v>
      </c>
      <c r="BI377" s="215">
        <f>IF(N377="nulová",J377,0)</f>
        <v>0</v>
      </c>
      <c r="BJ377" s="18" t="s">
        <v>81</v>
      </c>
      <c r="BK377" s="215">
        <f>ROUND(I377*H377,2)</f>
        <v>0</v>
      </c>
      <c r="BL377" s="18" t="s">
        <v>121</v>
      </c>
      <c r="BM377" s="214" t="s">
        <v>480</v>
      </c>
    </row>
    <row r="378" s="12" customFormat="1">
      <c r="A378" s="12"/>
      <c r="B378" s="216"/>
      <c r="C378" s="217"/>
      <c r="D378" s="218" t="s">
        <v>123</v>
      </c>
      <c r="E378" s="219" t="s">
        <v>19</v>
      </c>
      <c r="F378" s="220" t="s">
        <v>174</v>
      </c>
      <c r="G378" s="217"/>
      <c r="H378" s="219" t="s">
        <v>19</v>
      </c>
      <c r="I378" s="221"/>
      <c r="J378" s="217"/>
      <c r="K378" s="217"/>
      <c r="L378" s="222"/>
      <c r="M378" s="223"/>
      <c r="N378" s="224"/>
      <c r="O378" s="224"/>
      <c r="P378" s="224"/>
      <c r="Q378" s="224"/>
      <c r="R378" s="224"/>
      <c r="S378" s="224"/>
      <c r="T378" s="225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26" t="s">
        <v>123</v>
      </c>
      <c r="AU378" s="226" t="s">
        <v>81</v>
      </c>
      <c r="AV378" s="12" t="s">
        <v>81</v>
      </c>
      <c r="AW378" s="12" t="s">
        <v>37</v>
      </c>
      <c r="AX378" s="12" t="s">
        <v>76</v>
      </c>
      <c r="AY378" s="226" t="s">
        <v>116</v>
      </c>
    </row>
    <row r="379" s="13" customFormat="1">
      <c r="A379" s="13"/>
      <c r="B379" s="227"/>
      <c r="C379" s="228"/>
      <c r="D379" s="218" t="s">
        <v>123</v>
      </c>
      <c r="E379" s="229" t="s">
        <v>19</v>
      </c>
      <c r="F379" s="230" t="s">
        <v>481</v>
      </c>
      <c r="G379" s="228"/>
      <c r="H379" s="231">
        <v>324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123</v>
      </c>
      <c r="AU379" s="237" t="s">
        <v>81</v>
      </c>
      <c r="AV379" s="13" t="s">
        <v>83</v>
      </c>
      <c r="AW379" s="13" t="s">
        <v>37</v>
      </c>
      <c r="AX379" s="13" t="s">
        <v>76</v>
      </c>
      <c r="AY379" s="237" t="s">
        <v>116</v>
      </c>
    </row>
    <row r="380" s="14" customFormat="1">
      <c r="A380" s="14"/>
      <c r="B380" s="238"/>
      <c r="C380" s="239"/>
      <c r="D380" s="218" t="s">
        <v>123</v>
      </c>
      <c r="E380" s="240" t="s">
        <v>19</v>
      </c>
      <c r="F380" s="241" t="s">
        <v>124</v>
      </c>
      <c r="G380" s="239"/>
      <c r="H380" s="242">
        <v>324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8" t="s">
        <v>123</v>
      </c>
      <c r="AU380" s="248" t="s">
        <v>81</v>
      </c>
      <c r="AV380" s="14" t="s">
        <v>125</v>
      </c>
      <c r="AW380" s="14" t="s">
        <v>37</v>
      </c>
      <c r="AX380" s="14" t="s">
        <v>81</v>
      </c>
      <c r="AY380" s="248" t="s">
        <v>116</v>
      </c>
    </row>
    <row r="381" s="2" customFormat="1" ht="21.75" customHeight="1">
      <c r="A381" s="39"/>
      <c r="B381" s="40"/>
      <c r="C381" s="203" t="s">
        <v>482</v>
      </c>
      <c r="D381" s="203" t="s">
        <v>117</v>
      </c>
      <c r="E381" s="204" t="s">
        <v>483</v>
      </c>
      <c r="F381" s="205" t="s">
        <v>403</v>
      </c>
      <c r="G381" s="206" t="s">
        <v>172</v>
      </c>
      <c r="H381" s="207">
        <v>40</v>
      </c>
      <c r="I381" s="208"/>
      <c r="J381" s="209">
        <f>ROUND(I381*H381,2)</f>
        <v>0</v>
      </c>
      <c r="K381" s="205" t="s">
        <v>19</v>
      </c>
      <c r="L381" s="45"/>
      <c r="M381" s="210" t="s">
        <v>19</v>
      </c>
      <c r="N381" s="211" t="s">
        <v>47</v>
      </c>
      <c r="O381" s="85"/>
      <c r="P381" s="212">
        <f>O381*H381</f>
        <v>0</v>
      </c>
      <c r="Q381" s="212">
        <v>0</v>
      </c>
      <c r="R381" s="212">
        <f>Q381*H381</f>
        <v>0</v>
      </c>
      <c r="S381" s="212">
        <v>0</v>
      </c>
      <c r="T381" s="21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4" t="s">
        <v>121</v>
      </c>
      <c r="AT381" s="214" t="s">
        <v>117</v>
      </c>
      <c r="AU381" s="214" t="s">
        <v>81</v>
      </c>
      <c r="AY381" s="18" t="s">
        <v>116</v>
      </c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18" t="s">
        <v>81</v>
      </c>
      <c r="BK381" s="215">
        <f>ROUND(I381*H381,2)</f>
        <v>0</v>
      </c>
      <c r="BL381" s="18" t="s">
        <v>121</v>
      </c>
      <c r="BM381" s="214" t="s">
        <v>484</v>
      </c>
    </row>
    <row r="382" s="12" customFormat="1">
      <c r="A382" s="12"/>
      <c r="B382" s="216"/>
      <c r="C382" s="217"/>
      <c r="D382" s="218" t="s">
        <v>123</v>
      </c>
      <c r="E382" s="219" t="s">
        <v>19</v>
      </c>
      <c r="F382" s="220" t="s">
        <v>174</v>
      </c>
      <c r="G382" s="217"/>
      <c r="H382" s="219" t="s">
        <v>19</v>
      </c>
      <c r="I382" s="221"/>
      <c r="J382" s="217"/>
      <c r="K382" s="217"/>
      <c r="L382" s="222"/>
      <c r="M382" s="223"/>
      <c r="N382" s="224"/>
      <c r="O382" s="224"/>
      <c r="P382" s="224"/>
      <c r="Q382" s="224"/>
      <c r="R382" s="224"/>
      <c r="S382" s="224"/>
      <c r="T382" s="225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226" t="s">
        <v>123</v>
      </c>
      <c r="AU382" s="226" t="s">
        <v>81</v>
      </c>
      <c r="AV382" s="12" t="s">
        <v>81</v>
      </c>
      <c r="AW382" s="12" t="s">
        <v>37</v>
      </c>
      <c r="AX382" s="12" t="s">
        <v>76</v>
      </c>
      <c r="AY382" s="226" t="s">
        <v>116</v>
      </c>
    </row>
    <row r="383" s="13" customFormat="1">
      <c r="A383" s="13"/>
      <c r="B383" s="227"/>
      <c r="C383" s="228"/>
      <c r="D383" s="218" t="s">
        <v>123</v>
      </c>
      <c r="E383" s="229" t="s">
        <v>19</v>
      </c>
      <c r="F383" s="230" t="s">
        <v>485</v>
      </c>
      <c r="G383" s="228"/>
      <c r="H383" s="231">
        <v>40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123</v>
      </c>
      <c r="AU383" s="237" t="s">
        <v>81</v>
      </c>
      <c r="AV383" s="13" t="s">
        <v>83</v>
      </c>
      <c r="AW383" s="13" t="s">
        <v>37</v>
      </c>
      <c r="AX383" s="13" t="s">
        <v>76</v>
      </c>
      <c r="AY383" s="237" t="s">
        <v>116</v>
      </c>
    </row>
    <row r="384" s="14" customFormat="1">
      <c r="A384" s="14"/>
      <c r="B384" s="238"/>
      <c r="C384" s="239"/>
      <c r="D384" s="218" t="s">
        <v>123</v>
      </c>
      <c r="E384" s="240" t="s">
        <v>19</v>
      </c>
      <c r="F384" s="241" t="s">
        <v>124</v>
      </c>
      <c r="G384" s="239"/>
      <c r="H384" s="242">
        <v>40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8" t="s">
        <v>123</v>
      </c>
      <c r="AU384" s="248" t="s">
        <v>81</v>
      </c>
      <c r="AV384" s="14" t="s">
        <v>125</v>
      </c>
      <c r="AW384" s="14" t="s">
        <v>37</v>
      </c>
      <c r="AX384" s="14" t="s">
        <v>81</v>
      </c>
      <c r="AY384" s="248" t="s">
        <v>116</v>
      </c>
    </row>
    <row r="385" s="2" customFormat="1" ht="21.75" customHeight="1">
      <c r="A385" s="39"/>
      <c r="B385" s="40"/>
      <c r="C385" s="203" t="s">
        <v>486</v>
      </c>
      <c r="D385" s="203" t="s">
        <v>117</v>
      </c>
      <c r="E385" s="204" t="s">
        <v>487</v>
      </c>
      <c r="F385" s="205" t="s">
        <v>488</v>
      </c>
      <c r="G385" s="206" t="s">
        <v>158</v>
      </c>
      <c r="H385" s="207">
        <v>37</v>
      </c>
      <c r="I385" s="208"/>
      <c r="J385" s="209">
        <f>ROUND(I385*H385,2)</f>
        <v>0</v>
      </c>
      <c r="K385" s="205" t="s">
        <v>19</v>
      </c>
      <c r="L385" s="45"/>
      <c r="M385" s="210" t="s">
        <v>19</v>
      </c>
      <c r="N385" s="211" t="s">
        <v>47</v>
      </c>
      <c r="O385" s="85"/>
      <c r="P385" s="212">
        <f>O385*H385</f>
        <v>0</v>
      </c>
      <c r="Q385" s="212">
        <v>0</v>
      </c>
      <c r="R385" s="212">
        <f>Q385*H385</f>
        <v>0</v>
      </c>
      <c r="S385" s="212">
        <v>0</v>
      </c>
      <c r="T385" s="213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4" t="s">
        <v>121</v>
      </c>
      <c r="AT385" s="214" t="s">
        <v>117</v>
      </c>
      <c r="AU385" s="214" t="s">
        <v>81</v>
      </c>
      <c r="AY385" s="18" t="s">
        <v>116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18" t="s">
        <v>81</v>
      </c>
      <c r="BK385" s="215">
        <f>ROUND(I385*H385,2)</f>
        <v>0</v>
      </c>
      <c r="BL385" s="18" t="s">
        <v>121</v>
      </c>
      <c r="BM385" s="214" t="s">
        <v>489</v>
      </c>
    </row>
    <row r="386" s="12" customFormat="1">
      <c r="A386" s="12"/>
      <c r="B386" s="216"/>
      <c r="C386" s="217"/>
      <c r="D386" s="218" t="s">
        <v>123</v>
      </c>
      <c r="E386" s="219" t="s">
        <v>19</v>
      </c>
      <c r="F386" s="220" t="s">
        <v>174</v>
      </c>
      <c r="G386" s="217"/>
      <c r="H386" s="219" t="s">
        <v>19</v>
      </c>
      <c r="I386" s="221"/>
      <c r="J386" s="217"/>
      <c r="K386" s="217"/>
      <c r="L386" s="222"/>
      <c r="M386" s="223"/>
      <c r="N386" s="224"/>
      <c r="O386" s="224"/>
      <c r="P386" s="224"/>
      <c r="Q386" s="224"/>
      <c r="R386" s="224"/>
      <c r="S386" s="224"/>
      <c r="T386" s="225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26" t="s">
        <v>123</v>
      </c>
      <c r="AU386" s="226" t="s">
        <v>81</v>
      </c>
      <c r="AV386" s="12" t="s">
        <v>81</v>
      </c>
      <c r="AW386" s="12" t="s">
        <v>37</v>
      </c>
      <c r="AX386" s="12" t="s">
        <v>76</v>
      </c>
      <c r="AY386" s="226" t="s">
        <v>116</v>
      </c>
    </row>
    <row r="387" s="13" customFormat="1">
      <c r="A387" s="13"/>
      <c r="B387" s="227"/>
      <c r="C387" s="228"/>
      <c r="D387" s="218" t="s">
        <v>123</v>
      </c>
      <c r="E387" s="229" t="s">
        <v>19</v>
      </c>
      <c r="F387" s="230" t="s">
        <v>185</v>
      </c>
      <c r="G387" s="228"/>
      <c r="H387" s="231">
        <v>37</v>
      </c>
      <c r="I387" s="232"/>
      <c r="J387" s="228"/>
      <c r="K387" s="228"/>
      <c r="L387" s="233"/>
      <c r="M387" s="234"/>
      <c r="N387" s="235"/>
      <c r="O387" s="235"/>
      <c r="P387" s="235"/>
      <c r="Q387" s="235"/>
      <c r="R387" s="235"/>
      <c r="S387" s="235"/>
      <c r="T387" s="23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7" t="s">
        <v>123</v>
      </c>
      <c r="AU387" s="237" t="s">
        <v>81</v>
      </c>
      <c r="AV387" s="13" t="s">
        <v>83</v>
      </c>
      <c r="AW387" s="13" t="s">
        <v>37</v>
      </c>
      <c r="AX387" s="13" t="s">
        <v>76</v>
      </c>
      <c r="AY387" s="237" t="s">
        <v>116</v>
      </c>
    </row>
    <row r="388" s="14" customFormat="1">
      <c r="A388" s="14"/>
      <c r="B388" s="238"/>
      <c r="C388" s="239"/>
      <c r="D388" s="218" t="s">
        <v>123</v>
      </c>
      <c r="E388" s="240" t="s">
        <v>19</v>
      </c>
      <c r="F388" s="241" t="s">
        <v>124</v>
      </c>
      <c r="G388" s="239"/>
      <c r="H388" s="242">
        <v>37</v>
      </c>
      <c r="I388" s="243"/>
      <c r="J388" s="239"/>
      <c r="K388" s="239"/>
      <c r="L388" s="244"/>
      <c r="M388" s="245"/>
      <c r="N388" s="246"/>
      <c r="O388" s="246"/>
      <c r="P388" s="246"/>
      <c r="Q388" s="246"/>
      <c r="R388" s="246"/>
      <c r="S388" s="246"/>
      <c r="T388" s="24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8" t="s">
        <v>123</v>
      </c>
      <c r="AU388" s="248" t="s">
        <v>81</v>
      </c>
      <c r="AV388" s="14" t="s">
        <v>125</v>
      </c>
      <c r="AW388" s="14" t="s">
        <v>37</v>
      </c>
      <c r="AX388" s="14" t="s">
        <v>81</v>
      </c>
      <c r="AY388" s="248" t="s">
        <v>116</v>
      </c>
    </row>
    <row r="389" s="2" customFormat="1" ht="21.75" customHeight="1">
      <c r="A389" s="39"/>
      <c r="B389" s="40"/>
      <c r="C389" s="203" t="s">
        <v>490</v>
      </c>
      <c r="D389" s="203" t="s">
        <v>117</v>
      </c>
      <c r="E389" s="204" t="s">
        <v>491</v>
      </c>
      <c r="F389" s="205" t="s">
        <v>492</v>
      </c>
      <c r="G389" s="206" t="s">
        <v>158</v>
      </c>
      <c r="H389" s="207">
        <v>10</v>
      </c>
      <c r="I389" s="208"/>
      <c r="J389" s="209">
        <f>ROUND(I389*H389,2)</f>
        <v>0</v>
      </c>
      <c r="K389" s="205" t="s">
        <v>19</v>
      </c>
      <c r="L389" s="45"/>
      <c r="M389" s="210" t="s">
        <v>19</v>
      </c>
      <c r="N389" s="211" t="s">
        <v>47</v>
      </c>
      <c r="O389" s="85"/>
      <c r="P389" s="212">
        <f>O389*H389</f>
        <v>0</v>
      </c>
      <c r="Q389" s="212">
        <v>0</v>
      </c>
      <c r="R389" s="212">
        <f>Q389*H389</f>
        <v>0</v>
      </c>
      <c r="S389" s="212">
        <v>0</v>
      </c>
      <c r="T389" s="21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4" t="s">
        <v>121</v>
      </c>
      <c r="AT389" s="214" t="s">
        <v>117</v>
      </c>
      <c r="AU389" s="214" t="s">
        <v>81</v>
      </c>
      <c r="AY389" s="18" t="s">
        <v>116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18" t="s">
        <v>81</v>
      </c>
      <c r="BK389" s="215">
        <f>ROUND(I389*H389,2)</f>
        <v>0</v>
      </c>
      <c r="BL389" s="18" t="s">
        <v>121</v>
      </c>
      <c r="BM389" s="214" t="s">
        <v>493</v>
      </c>
    </row>
    <row r="390" s="12" customFormat="1">
      <c r="A390" s="12"/>
      <c r="B390" s="216"/>
      <c r="C390" s="217"/>
      <c r="D390" s="218" t="s">
        <v>123</v>
      </c>
      <c r="E390" s="219" t="s">
        <v>19</v>
      </c>
      <c r="F390" s="220" t="s">
        <v>174</v>
      </c>
      <c r="G390" s="217"/>
      <c r="H390" s="219" t="s">
        <v>19</v>
      </c>
      <c r="I390" s="221"/>
      <c r="J390" s="217"/>
      <c r="K390" s="217"/>
      <c r="L390" s="222"/>
      <c r="M390" s="223"/>
      <c r="N390" s="224"/>
      <c r="O390" s="224"/>
      <c r="P390" s="224"/>
      <c r="Q390" s="224"/>
      <c r="R390" s="224"/>
      <c r="S390" s="224"/>
      <c r="T390" s="225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26" t="s">
        <v>123</v>
      </c>
      <c r="AU390" s="226" t="s">
        <v>81</v>
      </c>
      <c r="AV390" s="12" t="s">
        <v>81</v>
      </c>
      <c r="AW390" s="12" t="s">
        <v>37</v>
      </c>
      <c r="AX390" s="12" t="s">
        <v>76</v>
      </c>
      <c r="AY390" s="226" t="s">
        <v>116</v>
      </c>
    </row>
    <row r="391" s="13" customFormat="1">
      <c r="A391" s="13"/>
      <c r="B391" s="227"/>
      <c r="C391" s="228"/>
      <c r="D391" s="218" t="s">
        <v>123</v>
      </c>
      <c r="E391" s="229" t="s">
        <v>19</v>
      </c>
      <c r="F391" s="230" t="s">
        <v>167</v>
      </c>
      <c r="G391" s="228"/>
      <c r="H391" s="231">
        <v>10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123</v>
      </c>
      <c r="AU391" s="237" t="s">
        <v>81</v>
      </c>
      <c r="AV391" s="13" t="s">
        <v>83</v>
      </c>
      <c r="AW391" s="13" t="s">
        <v>37</v>
      </c>
      <c r="AX391" s="13" t="s">
        <v>76</v>
      </c>
      <c r="AY391" s="237" t="s">
        <v>116</v>
      </c>
    </row>
    <row r="392" s="14" customFormat="1">
      <c r="A392" s="14"/>
      <c r="B392" s="238"/>
      <c r="C392" s="239"/>
      <c r="D392" s="218" t="s">
        <v>123</v>
      </c>
      <c r="E392" s="240" t="s">
        <v>19</v>
      </c>
      <c r="F392" s="241" t="s">
        <v>124</v>
      </c>
      <c r="G392" s="239"/>
      <c r="H392" s="242">
        <v>10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8" t="s">
        <v>123</v>
      </c>
      <c r="AU392" s="248" t="s">
        <v>81</v>
      </c>
      <c r="AV392" s="14" t="s">
        <v>125</v>
      </c>
      <c r="AW392" s="14" t="s">
        <v>37</v>
      </c>
      <c r="AX392" s="14" t="s">
        <v>81</v>
      </c>
      <c r="AY392" s="248" t="s">
        <v>116</v>
      </c>
    </row>
    <row r="393" s="2" customFormat="1" ht="16.5" customHeight="1">
      <c r="A393" s="39"/>
      <c r="B393" s="40"/>
      <c r="C393" s="203" t="s">
        <v>494</v>
      </c>
      <c r="D393" s="203" t="s">
        <v>117</v>
      </c>
      <c r="E393" s="204" t="s">
        <v>495</v>
      </c>
      <c r="F393" s="205" t="s">
        <v>422</v>
      </c>
      <c r="G393" s="206" t="s">
        <v>158</v>
      </c>
      <c r="H393" s="207">
        <v>238</v>
      </c>
      <c r="I393" s="208"/>
      <c r="J393" s="209">
        <f>ROUND(I393*H393,2)</f>
        <v>0</v>
      </c>
      <c r="K393" s="205" t="s">
        <v>19</v>
      </c>
      <c r="L393" s="45"/>
      <c r="M393" s="210" t="s">
        <v>19</v>
      </c>
      <c r="N393" s="211" t="s">
        <v>47</v>
      </c>
      <c r="O393" s="85"/>
      <c r="P393" s="212">
        <f>O393*H393</f>
        <v>0</v>
      </c>
      <c r="Q393" s="212">
        <v>0</v>
      </c>
      <c r="R393" s="212">
        <f>Q393*H393</f>
        <v>0</v>
      </c>
      <c r="S393" s="212">
        <v>0</v>
      </c>
      <c r="T393" s="21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4" t="s">
        <v>121</v>
      </c>
      <c r="AT393" s="214" t="s">
        <v>117</v>
      </c>
      <c r="AU393" s="214" t="s">
        <v>81</v>
      </c>
      <c r="AY393" s="18" t="s">
        <v>116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18" t="s">
        <v>81</v>
      </c>
      <c r="BK393" s="215">
        <f>ROUND(I393*H393,2)</f>
        <v>0</v>
      </c>
      <c r="BL393" s="18" t="s">
        <v>121</v>
      </c>
      <c r="BM393" s="214" t="s">
        <v>496</v>
      </c>
    </row>
    <row r="394" s="12" customFormat="1">
      <c r="A394" s="12"/>
      <c r="B394" s="216"/>
      <c r="C394" s="217"/>
      <c r="D394" s="218" t="s">
        <v>123</v>
      </c>
      <c r="E394" s="219" t="s">
        <v>19</v>
      </c>
      <c r="F394" s="220" t="s">
        <v>424</v>
      </c>
      <c r="G394" s="217"/>
      <c r="H394" s="219" t="s">
        <v>19</v>
      </c>
      <c r="I394" s="221"/>
      <c r="J394" s="217"/>
      <c r="K394" s="217"/>
      <c r="L394" s="222"/>
      <c r="M394" s="223"/>
      <c r="N394" s="224"/>
      <c r="O394" s="224"/>
      <c r="P394" s="224"/>
      <c r="Q394" s="224"/>
      <c r="R394" s="224"/>
      <c r="S394" s="224"/>
      <c r="T394" s="225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26" t="s">
        <v>123</v>
      </c>
      <c r="AU394" s="226" t="s">
        <v>81</v>
      </c>
      <c r="AV394" s="12" t="s">
        <v>81</v>
      </c>
      <c r="AW394" s="12" t="s">
        <v>37</v>
      </c>
      <c r="AX394" s="12" t="s">
        <v>76</v>
      </c>
      <c r="AY394" s="226" t="s">
        <v>116</v>
      </c>
    </row>
    <row r="395" s="13" customFormat="1">
      <c r="A395" s="13"/>
      <c r="B395" s="227"/>
      <c r="C395" s="228"/>
      <c r="D395" s="218" t="s">
        <v>123</v>
      </c>
      <c r="E395" s="229" t="s">
        <v>19</v>
      </c>
      <c r="F395" s="230" t="s">
        <v>497</v>
      </c>
      <c r="G395" s="228"/>
      <c r="H395" s="231">
        <v>238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123</v>
      </c>
      <c r="AU395" s="237" t="s">
        <v>81</v>
      </c>
      <c r="AV395" s="13" t="s">
        <v>83</v>
      </c>
      <c r="AW395" s="13" t="s">
        <v>37</v>
      </c>
      <c r="AX395" s="13" t="s">
        <v>76</v>
      </c>
      <c r="AY395" s="237" t="s">
        <v>116</v>
      </c>
    </row>
    <row r="396" s="14" customFormat="1">
      <c r="A396" s="14"/>
      <c r="B396" s="238"/>
      <c r="C396" s="239"/>
      <c r="D396" s="218" t="s">
        <v>123</v>
      </c>
      <c r="E396" s="240" t="s">
        <v>19</v>
      </c>
      <c r="F396" s="241" t="s">
        <v>124</v>
      </c>
      <c r="G396" s="239"/>
      <c r="H396" s="242">
        <v>238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8" t="s">
        <v>123</v>
      </c>
      <c r="AU396" s="248" t="s">
        <v>81</v>
      </c>
      <c r="AV396" s="14" t="s">
        <v>125</v>
      </c>
      <c r="AW396" s="14" t="s">
        <v>37</v>
      </c>
      <c r="AX396" s="14" t="s">
        <v>81</v>
      </c>
      <c r="AY396" s="248" t="s">
        <v>116</v>
      </c>
    </row>
    <row r="397" s="2" customFormat="1" ht="16.5" customHeight="1">
      <c r="A397" s="39"/>
      <c r="B397" s="40"/>
      <c r="C397" s="203" t="s">
        <v>498</v>
      </c>
      <c r="D397" s="203" t="s">
        <v>117</v>
      </c>
      <c r="E397" s="204" t="s">
        <v>499</v>
      </c>
      <c r="F397" s="205" t="s">
        <v>437</v>
      </c>
      <c r="G397" s="206" t="s">
        <v>139</v>
      </c>
      <c r="H397" s="207">
        <v>12.58</v>
      </c>
      <c r="I397" s="208"/>
      <c r="J397" s="209">
        <f>ROUND(I397*H397,2)</f>
        <v>0</v>
      </c>
      <c r="K397" s="205" t="s">
        <v>19</v>
      </c>
      <c r="L397" s="45"/>
      <c r="M397" s="210" t="s">
        <v>19</v>
      </c>
      <c r="N397" s="211" t="s">
        <v>47</v>
      </c>
      <c r="O397" s="85"/>
      <c r="P397" s="212">
        <f>O397*H397</f>
        <v>0</v>
      </c>
      <c r="Q397" s="212">
        <v>0</v>
      </c>
      <c r="R397" s="212">
        <f>Q397*H397</f>
        <v>0</v>
      </c>
      <c r="S397" s="212">
        <v>0</v>
      </c>
      <c r="T397" s="21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4" t="s">
        <v>121</v>
      </c>
      <c r="AT397" s="214" t="s">
        <v>117</v>
      </c>
      <c r="AU397" s="214" t="s">
        <v>81</v>
      </c>
      <c r="AY397" s="18" t="s">
        <v>116</v>
      </c>
      <c r="BE397" s="215">
        <f>IF(N397="základní",J397,0)</f>
        <v>0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18" t="s">
        <v>81</v>
      </c>
      <c r="BK397" s="215">
        <f>ROUND(I397*H397,2)</f>
        <v>0</v>
      </c>
      <c r="BL397" s="18" t="s">
        <v>121</v>
      </c>
      <c r="BM397" s="214" t="s">
        <v>500</v>
      </c>
    </row>
    <row r="398" s="12" customFormat="1">
      <c r="A398" s="12"/>
      <c r="B398" s="216"/>
      <c r="C398" s="217"/>
      <c r="D398" s="218" t="s">
        <v>123</v>
      </c>
      <c r="E398" s="219" t="s">
        <v>19</v>
      </c>
      <c r="F398" s="220" t="s">
        <v>472</v>
      </c>
      <c r="G398" s="217"/>
      <c r="H398" s="219" t="s">
        <v>19</v>
      </c>
      <c r="I398" s="221"/>
      <c r="J398" s="217"/>
      <c r="K398" s="217"/>
      <c r="L398" s="222"/>
      <c r="M398" s="223"/>
      <c r="N398" s="224"/>
      <c r="O398" s="224"/>
      <c r="P398" s="224"/>
      <c r="Q398" s="224"/>
      <c r="R398" s="224"/>
      <c r="S398" s="224"/>
      <c r="T398" s="225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T398" s="226" t="s">
        <v>123</v>
      </c>
      <c r="AU398" s="226" t="s">
        <v>81</v>
      </c>
      <c r="AV398" s="12" t="s">
        <v>81</v>
      </c>
      <c r="AW398" s="12" t="s">
        <v>37</v>
      </c>
      <c r="AX398" s="12" t="s">
        <v>76</v>
      </c>
      <c r="AY398" s="226" t="s">
        <v>116</v>
      </c>
    </row>
    <row r="399" s="13" customFormat="1">
      <c r="A399" s="13"/>
      <c r="B399" s="227"/>
      <c r="C399" s="228"/>
      <c r="D399" s="218" t="s">
        <v>123</v>
      </c>
      <c r="E399" s="229" t="s">
        <v>19</v>
      </c>
      <c r="F399" s="230" t="s">
        <v>501</v>
      </c>
      <c r="G399" s="228"/>
      <c r="H399" s="231">
        <v>12.58</v>
      </c>
      <c r="I399" s="232"/>
      <c r="J399" s="228"/>
      <c r="K399" s="228"/>
      <c r="L399" s="233"/>
      <c r="M399" s="234"/>
      <c r="N399" s="235"/>
      <c r="O399" s="235"/>
      <c r="P399" s="235"/>
      <c r="Q399" s="235"/>
      <c r="R399" s="235"/>
      <c r="S399" s="235"/>
      <c r="T399" s="23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7" t="s">
        <v>123</v>
      </c>
      <c r="AU399" s="237" t="s">
        <v>81</v>
      </c>
      <c r="AV399" s="13" t="s">
        <v>83</v>
      </c>
      <c r="AW399" s="13" t="s">
        <v>37</v>
      </c>
      <c r="AX399" s="13" t="s">
        <v>76</v>
      </c>
      <c r="AY399" s="237" t="s">
        <v>116</v>
      </c>
    </row>
    <row r="400" s="14" customFormat="1">
      <c r="A400" s="14"/>
      <c r="B400" s="238"/>
      <c r="C400" s="239"/>
      <c r="D400" s="218" t="s">
        <v>123</v>
      </c>
      <c r="E400" s="240" t="s">
        <v>19</v>
      </c>
      <c r="F400" s="241" t="s">
        <v>124</v>
      </c>
      <c r="G400" s="239"/>
      <c r="H400" s="242">
        <v>12.58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8" t="s">
        <v>123</v>
      </c>
      <c r="AU400" s="248" t="s">
        <v>81</v>
      </c>
      <c r="AV400" s="14" t="s">
        <v>125</v>
      </c>
      <c r="AW400" s="14" t="s">
        <v>37</v>
      </c>
      <c r="AX400" s="14" t="s">
        <v>81</v>
      </c>
      <c r="AY400" s="248" t="s">
        <v>116</v>
      </c>
    </row>
    <row r="401" s="2" customFormat="1" ht="21.75" customHeight="1">
      <c r="A401" s="39"/>
      <c r="B401" s="40"/>
      <c r="C401" s="203" t="s">
        <v>502</v>
      </c>
      <c r="D401" s="203" t="s">
        <v>117</v>
      </c>
      <c r="E401" s="204" t="s">
        <v>503</v>
      </c>
      <c r="F401" s="205" t="s">
        <v>504</v>
      </c>
      <c r="G401" s="206" t="s">
        <v>158</v>
      </c>
      <c r="H401" s="207">
        <v>6</v>
      </c>
      <c r="I401" s="208"/>
      <c r="J401" s="209">
        <f>ROUND(I401*H401,2)</f>
        <v>0</v>
      </c>
      <c r="K401" s="205" t="s">
        <v>505</v>
      </c>
      <c r="L401" s="45"/>
      <c r="M401" s="210" t="s">
        <v>19</v>
      </c>
      <c r="N401" s="211" t="s">
        <v>47</v>
      </c>
      <c r="O401" s="85"/>
      <c r="P401" s="212">
        <f>O401*H401</f>
        <v>0</v>
      </c>
      <c r="Q401" s="212">
        <v>0.017850000000000001</v>
      </c>
      <c r="R401" s="212">
        <f>Q401*H401</f>
        <v>0.1071</v>
      </c>
      <c r="S401" s="212">
        <v>0</v>
      </c>
      <c r="T401" s="213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4" t="s">
        <v>121</v>
      </c>
      <c r="AT401" s="214" t="s">
        <v>117</v>
      </c>
      <c r="AU401" s="214" t="s">
        <v>81</v>
      </c>
      <c r="AY401" s="18" t="s">
        <v>116</v>
      </c>
      <c r="BE401" s="215">
        <f>IF(N401="základní",J401,0)</f>
        <v>0</v>
      </c>
      <c r="BF401" s="215">
        <f>IF(N401="snížená",J401,0)</f>
        <v>0</v>
      </c>
      <c r="BG401" s="215">
        <f>IF(N401="zákl. přenesená",J401,0)</f>
        <v>0</v>
      </c>
      <c r="BH401" s="215">
        <f>IF(N401="sníž. přenesená",J401,0)</f>
        <v>0</v>
      </c>
      <c r="BI401" s="215">
        <f>IF(N401="nulová",J401,0)</f>
        <v>0</v>
      </c>
      <c r="BJ401" s="18" t="s">
        <v>81</v>
      </c>
      <c r="BK401" s="215">
        <f>ROUND(I401*H401,2)</f>
        <v>0</v>
      </c>
      <c r="BL401" s="18" t="s">
        <v>121</v>
      </c>
      <c r="BM401" s="214" t="s">
        <v>506</v>
      </c>
    </row>
    <row r="402" s="12" customFormat="1">
      <c r="A402" s="12"/>
      <c r="B402" s="216"/>
      <c r="C402" s="217"/>
      <c r="D402" s="218" t="s">
        <v>123</v>
      </c>
      <c r="E402" s="219" t="s">
        <v>19</v>
      </c>
      <c r="F402" s="220" t="s">
        <v>507</v>
      </c>
      <c r="G402" s="217"/>
      <c r="H402" s="219" t="s">
        <v>19</v>
      </c>
      <c r="I402" s="221"/>
      <c r="J402" s="217"/>
      <c r="K402" s="217"/>
      <c r="L402" s="222"/>
      <c r="M402" s="223"/>
      <c r="N402" s="224"/>
      <c r="O402" s="224"/>
      <c r="P402" s="224"/>
      <c r="Q402" s="224"/>
      <c r="R402" s="224"/>
      <c r="S402" s="224"/>
      <c r="T402" s="225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26" t="s">
        <v>123</v>
      </c>
      <c r="AU402" s="226" t="s">
        <v>81</v>
      </c>
      <c r="AV402" s="12" t="s">
        <v>81</v>
      </c>
      <c r="AW402" s="12" t="s">
        <v>37</v>
      </c>
      <c r="AX402" s="12" t="s">
        <v>76</v>
      </c>
      <c r="AY402" s="226" t="s">
        <v>116</v>
      </c>
    </row>
    <row r="403" s="13" customFormat="1">
      <c r="A403" s="13"/>
      <c r="B403" s="227"/>
      <c r="C403" s="228"/>
      <c r="D403" s="218" t="s">
        <v>123</v>
      </c>
      <c r="E403" s="229" t="s">
        <v>19</v>
      </c>
      <c r="F403" s="230" t="s">
        <v>144</v>
      </c>
      <c r="G403" s="228"/>
      <c r="H403" s="231">
        <v>6</v>
      </c>
      <c r="I403" s="232"/>
      <c r="J403" s="228"/>
      <c r="K403" s="228"/>
      <c r="L403" s="233"/>
      <c r="M403" s="234"/>
      <c r="N403" s="235"/>
      <c r="O403" s="235"/>
      <c r="P403" s="235"/>
      <c r="Q403" s="235"/>
      <c r="R403" s="235"/>
      <c r="S403" s="235"/>
      <c r="T403" s="23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7" t="s">
        <v>123</v>
      </c>
      <c r="AU403" s="237" t="s">
        <v>81</v>
      </c>
      <c r="AV403" s="13" t="s">
        <v>83</v>
      </c>
      <c r="AW403" s="13" t="s">
        <v>37</v>
      </c>
      <c r="AX403" s="13" t="s">
        <v>76</v>
      </c>
      <c r="AY403" s="237" t="s">
        <v>116</v>
      </c>
    </row>
    <row r="404" s="14" customFormat="1">
      <c r="A404" s="14"/>
      <c r="B404" s="238"/>
      <c r="C404" s="239"/>
      <c r="D404" s="218" t="s">
        <v>123</v>
      </c>
      <c r="E404" s="240" t="s">
        <v>19</v>
      </c>
      <c r="F404" s="241" t="s">
        <v>124</v>
      </c>
      <c r="G404" s="239"/>
      <c r="H404" s="242">
        <v>6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8" t="s">
        <v>123</v>
      </c>
      <c r="AU404" s="248" t="s">
        <v>81</v>
      </c>
      <c r="AV404" s="14" t="s">
        <v>125</v>
      </c>
      <c r="AW404" s="14" t="s">
        <v>37</v>
      </c>
      <c r="AX404" s="14" t="s">
        <v>81</v>
      </c>
      <c r="AY404" s="248" t="s">
        <v>116</v>
      </c>
    </row>
    <row r="405" s="2" customFormat="1" ht="16.5" customHeight="1">
      <c r="A405" s="39"/>
      <c r="B405" s="40"/>
      <c r="C405" s="203" t="s">
        <v>508</v>
      </c>
      <c r="D405" s="203" t="s">
        <v>117</v>
      </c>
      <c r="E405" s="204" t="s">
        <v>509</v>
      </c>
      <c r="F405" s="205" t="s">
        <v>510</v>
      </c>
      <c r="G405" s="206" t="s">
        <v>158</v>
      </c>
      <c r="H405" s="207">
        <v>7</v>
      </c>
      <c r="I405" s="208"/>
      <c r="J405" s="209">
        <f>ROUND(I405*H405,2)</f>
        <v>0</v>
      </c>
      <c r="K405" s="205" t="s">
        <v>505</v>
      </c>
      <c r="L405" s="45"/>
      <c r="M405" s="210" t="s">
        <v>19</v>
      </c>
      <c r="N405" s="211" t="s">
        <v>47</v>
      </c>
      <c r="O405" s="85"/>
      <c r="P405" s="212">
        <f>O405*H405</f>
        <v>0</v>
      </c>
      <c r="Q405" s="212">
        <v>0.023689999999999999</v>
      </c>
      <c r="R405" s="212">
        <f>Q405*H405</f>
        <v>0.16583000000000001</v>
      </c>
      <c r="S405" s="212">
        <v>0</v>
      </c>
      <c r="T405" s="213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4" t="s">
        <v>121</v>
      </c>
      <c r="AT405" s="214" t="s">
        <v>117</v>
      </c>
      <c r="AU405" s="214" t="s">
        <v>81</v>
      </c>
      <c r="AY405" s="18" t="s">
        <v>116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18" t="s">
        <v>81</v>
      </c>
      <c r="BK405" s="215">
        <f>ROUND(I405*H405,2)</f>
        <v>0</v>
      </c>
      <c r="BL405" s="18" t="s">
        <v>121</v>
      </c>
      <c r="BM405" s="214" t="s">
        <v>511</v>
      </c>
    </row>
    <row r="406" s="12" customFormat="1">
      <c r="A406" s="12"/>
      <c r="B406" s="216"/>
      <c r="C406" s="217"/>
      <c r="D406" s="218" t="s">
        <v>123</v>
      </c>
      <c r="E406" s="219" t="s">
        <v>19</v>
      </c>
      <c r="F406" s="220" t="s">
        <v>424</v>
      </c>
      <c r="G406" s="217"/>
      <c r="H406" s="219" t="s">
        <v>19</v>
      </c>
      <c r="I406" s="221"/>
      <c r="J406" s="217"/>
      <c r="K406" s="217"/>
      <c r="L406" s="222"/>
      <c r="M406" s="223"/>
      <c r="N406" s="224"/>
      <c r="O406" s="224"/>
      <c r="P406" s="224"/>
      <c r="Q406" s="224"/>
      <c r="R406" s="224"/>
      <c r="S406" s="224"/>
      <c r="T406" s="225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26" t="s">
        <v>123</v>
      </c>
      <c r="AU406" s="226" t="s">
        <v>81</v>
      </c>
      <c r="AV406" s="12" t="s">
        <v>81</v>
      </c>
      <c r="AW406" s="12" t="s">
        <v>37</v>
      </c>
      <c r="AX406" s="12" t="s">
        <v>76</v>
      </c>
      <c r="AY406" s="226" t="s">
        <v>116</v>
      </c>
    </row>
    <row r="407" s="13" customFormat="1">
      <c r="A407" s="13"/>
      <c r="B407" s="227"/>
      <c r="C407" s="228"/>
      <c r="D407" s="218" t="s">
        <v>123</v>
      </c>
      <c r="E407" s="229" t="s">
        <v>19</v>
      </c>
      <c r="F407" s="230" t="s">
        <v>150</v>
      </c>
      <c r="G407" s="228"/>
      <c r="H407" s="231">
        <v>7</v>
      </c>
      <c r="I407" s="232"/>
      <c r="J407" s="228"/>
      <c r="K407" s="228"/>
      <c r="L407" s="233"/>
      <c r="M407" s="234"/>
      <c r="N407" s="235"/>
      <c r="O407" s="235"/>
      <c r="P407" s="235"/>
      <c r="Q407" s="235"/>
      <c r="R407" s="235"/>
      <c r="S407" s="235"/>
      <c r="T407" s="23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7" t="s">
        <v>123</v>
      </c>
      <c r="AU407" s="237" t="s">
        <v>81</v>
      </c>
      <c r="AV407" s="13" t="s">
        <v>83</v>
      </c>
      <c r="AW407" s="13" t="s">
        <v>37</v>
      </c>
      <c r="AX407" s="13" t="s">
        <v>76</v>
      </c>
      <c r="AY407" s="237" t="s">
        <v>116</v>
      </c>
    </row>
    <row r="408" s="14" customFormat="1">
      <c r="A408" s="14"/>
      <c r="B408" s="238"/>
      <c r="C408" s="239"/>
      <c r="D408" s="218" t="s">
        <v>123</v>
      </c>
      <c r="E408" s="240" t="s">
        <v>19</v>
      </c>
      <c r="F408" s="241" t="s">
        <v>124</v>
      </c>
      <c r="G408" s="239"/>
      <c r="H408" s="242">
        <v>7</v>
      </c>
      <c r="I408" s="243"/>
      <c r="J408" s="239"/>
      <c r="K408" s="239"/>
      <c r="L408" s="244"/>
      <c r="M408" s="245"/>
      <c r="N408" s="246"/>
      <c r="O408" s="246"/>
      <c r="P408" s="246"/>
      <c r="Q408" s="246"/>
      <c r="R408" s="246"/>
      <c r="S408" s="246"/>
      <c r="T408" s="24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8" t="s">
        <v>123</v>
      </c>
      <c r="AU408" s="248" t="s">
        <v>81</v>
      </c>
      <c r="AV408" s="14" t="s">
        <v>125</v>
      </c>
      <c r="AW408" s="14" t="s">
        <v>37</v>
      </c>
      <c r="AX408" s="14" t="s">
        <v>81</v>
      </c>
      <c r="AY408" s="248" t="s">
        <v>116</v>
      </c>
    </row>
    <row r="409" s="2" customFormat="1" ht="21.75" customHeight="1">
      <c r="A409" s="39"/>
      <c r="B409" s="40"/>
      <c r="C409" s="203" t="s">
        <v>512</v>
      </c>
      <c r="D409" s="203" t="s">
        <v>117</v>
      </c>
      <c r="E409" s="204" t="s">
        <v>513</v>
      </c>
      <c r="F409" s="205" t="s">
        <v>514</v>
      </c>
      <c r="G409" s="206" t="s">
        <v>158</v>
      </c>
      <c r="H409" s="207">
        <v>1</v>
      </c>
      <c r="I409" s="208"/>
      <c r="J409" s="209">
        <f>ROUND(I409*H409,2)</f>
        <v>0</v>
      </c>
      <c r="K409" s="205" t="s">
        <v>19</v>
      </c>
      <c r="L409" s="45"/>
      <c r="M409" s="210" t="s">
        <v>19</v>
      </c>
      <c r="N409" s="211" t="s">
        <v>47</v>
      </c>
      <c r="O409" s="85"/>
      <c r="P409" s="212">
        <f>O409*H409</f>
        <v>0</v>
      </c>
      <c r="Q409" s="212">
        <v>0.04453</v>
      </c>
      <c r="R409" s="212">
        <f>Q409*H409</f>
        <v>0.04453</v>
      </c>
      <c r="S409" s="212">
        <v>0</v>
      </c>
      <c r="T409" s="213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4" t="s">
        <v>121</v>
      </c>
      <c r="AT409" s="214" t="s">
        <v>117</v>
      </c>
      <c r="AU409" s="214" t="s">
        <v>81</v>
      </c>
      <c r="AY409" s="18" t="s">
        <v>116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18" t="s">
        <v>81</v>
      </c>
      <c r="BK409" s="215">
        <f>ROUND(I409*H409,2)</f>
        <v>0</v>
      </c>
      <c r="BL409" s="18" t="s">
        <v>121</v>
      </c>
      <c r="BM409" s="214" t="s">
        <v>515</v>
      </c>
    </row>
    <row r="410" s="12" customFormat="1">
      <c r="A410" s="12"/>
      <c r="B410" s="216"/>
      <c r="C410" s="217"/>
      <c r="D410" s="218" t="s">
        <v>123</v>
      </c>
      <c r="E410" s="219" t="s">
        <v>19</v>
      </c>
      <c r="F410" s="220" t="s">
        <v>507</v>
      </c>
      <c r="G410" s="217"/>
      <c r="H410" s="219" t="s">
        <v>19</v>
      </c>
      <c r="I410" s="221"/>
      <c r="J410" s="217"/>
      <c r="K410" s="217"/>
      <c r="L410" s="222"/>
      <c r="M410" s="223"/>
      <c r="N410" s="224"/>
      <c r="O410" s="224"/>
      <c r="P410" s="224"/>
      <c r="Q410" s="224"/>
      <c r="R410" s="224"/>
      <c r="S410" s="224"/>
      <c r="T410" s="225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226" t="s">
        <v>123</v>
      </c>
      <c r="AU410" s="226" t="s">
        <v>81</v>
      </c>
      <c r="AV410" s="12" t="s">
        <v>81</v>
      </c>
      <c r="AW410" s="12" t="s">
        <v>37</v>
      </c>
      <c r="AX410" s="12" t="s">
        <v>76</v>
      </c>
      <c r="AY410" s="226" t="s">
        <v>116</v>
      </c>
    </row>
    <row r="411" s="13" customFormat="1">
      <c r="A411" s="13"/>
      <c r="B411" s="227"/>
      <c r="C411" s="228"/>
      <c r="D411" s="218" t="s">
        <v>123</v>
      </c>
      <c r="E411" s="229" t="s">
        <v>19</v>
      </c>
      <c r="F411" s="230" t="s">
        <v>81</v>
      </c>
      <c r="G411" s="228"/>
      <c r="H411" s="231">
        <v>1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123</v>
      </c>
      <c r="AU411" s="237" t="s">
        <v>81</v>
      </c>
      <c r="AV411" s="13" t="s">
        <v>83</v>
      </c>
      <c r="AW411" s="13" t="s">
        <v>37</v>
      </c>
      <c r="AX411" s="13" t="s">
        <v>76</v>
      </c>
      <c r="AY411" s="237" t="s">
        <v>116</v>
      </c>
    </row>
    <row r="412" s="14" customFormat="1">
      <c r="A412" s="14"/>
      <c r="B412" s="238"/>
      <c r="C412" s="239"/>
      <c r="D412" s="218" t="s">
        <v>123</v>
      </c>
      <c r="E412" s="240" t="s">
        <v>19</v>
      </c>
      <c r="F412" s="241" t="s">
        <v>124</v>
      </c>
      <c r="G412" s="239"/>
      <c r="H412" s="242">
        <v>1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8" t="s">
        <v>123</v>
      </c>
      <c r="AU412" s="248" t="s">
        <v>81</v>
      </c>
      <c r="AV412" s="14" t="s">
        <v>125</v>
      </c>
      <c r="AW412" s="14" t="s">
        <v>37</v>
      </c>
      <c r="AX412" s="14" t="s">
        <v>81</v>
      </c>
      <c r="AY412" s="248" t="s">
        <v>116</v>
      </c>
    </row>
    <row r="413" s="2" customFormat="1" ht="21.75" customHeight="1">
      <c r="A413" s="39"/>
      <c r="B413" s="40"/>
      <c r="C413" s="203" t="s">
        <v>516</v>
      </c>
      <c r="D413" s="203" t="s">
        <v>117</v>
      </c>
      <c r="E413" s="204" t="s">
        <v>517</v>
      </c>
      <c r="F413" s="205" t="s">
        <v>518</v>
      </c>
      <c r="G413" s="206" t="s">
        <v>519</v>
      </c>
      <c r="H413" s="207">
        <v>6</v>
      </c>
      <c r="I413" s="208"/>
      <c r="J413" s="209">
        <f>ROUND(I413*H413,2)</f>
        <v>0</v>
      </c>
      <c r="K413" s="205" t="s">
        <v>19</v>
      </c>
      <c r="L413" s="45"/>
      <c r="M413" s="210" t="s">
        <v>19</v>
      </c>
      <c r="N413" s="211" t="s">
        <v>47</v>
      </c>
      <c r="O413" s="85"/>
      <c r="P413" s="212">
        <f>O413*H413</f>
        <v>0</v>
      </c>
      <c r="Q413" s="212">
        <v>0.01541</v>
      </c>
      <c r="R413" s="212">
        <f>Q413*H413</f>
        <v>0.092460000000000001</v>
      </c>
      <c r="S413" s="212">
        <v>0</v>
      </c>
      <c r="T413" s="213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4" t="s">
        <v>121</v>
      </c>
      <c r="AT413" s="214" t="s">
        <v>117</v>
      </c>
      <c r="AU413" s="214" t="s">
        <v>81</v>
      </c>
      <c r="AY413" s="18" t="s">
        <v>116</v>
      </c>
      <c r="BE413" s="215">
        <f>IF(N413="základní",J413,0)</f>
        <v>0</v>
      </c>
      <c r="BF413" s="215">
        <f>IF(N413="snížená",J413,0)</f>
        <v>0</v>
      </c>
      <c r="BG413" s="215">
        <f>IF(N413="zákl. přenesená",J413,0)</f>
        <v>0</v>
      </c>
      <c r="BH413" s="215">
        <f>IF(N413="sníž. přenesená",J413,0)</f>
        <v>0</v>
      </c>
      <c r="BI413" s="215">
        <f>IF(N413="nulová",J413,0)</f>
        <v>0</v>
      </c>
      <c r="BJ413" s="18" t="s">
        <v>81</v>
      </c>
      <c r="BK413" s="215">
        <f>ROUND(I413*H413,2)</f>
        <v>0</v>
      </c>
      <c r="BL413" s="18" t="s">
        <v>121</v>
      </c>
      <c r="BM413" s="214" t="s">
        <v>520</v>
      </c>
    </row>
    <row r="414" s="12" customFormat="1">
      <c r="A414" s="12"/>
      <c r="B414" s="216"/>
      <c r="C414" s="217"/>
      <c r="D414" s="218" t="s">
        <v>123</v>
      </c>
      <c r="E414" s="219" t="s">
        <v>19</v>
      </c>
      <c r="F414" s="220" t="s">
        <v>507</v>
      </c>
      <c r="G414" s="217"/>
      <c r="H414" s="219" t="s">
        <v>19</v>
      </c>
      <c r="I414" s="221"/>
      <c r="J414" s="217"/>
      <c r="K414" s="217"/>
      <c r="L414" s="222"/>
      <c r="M414" s="223"/>
      <c r="N414" s="224"/>
      <c r="O414" s="224"/>
      <c r="P414" s="224"/>
      <c r="Q414" s="224"/>
      <c r="R414" s="224"/>
      <c r="S414" s="224"/>
      <c r="T414" s="225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26" t="s">
        <v>123</v>
      </c>
      <c r="AU414" s="226" t="s">
        <v>81</v>
      </c>
      <c r="AV414" s="12" t="s">
        <v>81</v>
      </c>
      <c r="AW414" s="12" t="s">
        <v>37</v>
      </c>
      <c r="AX414" s="12" t="s">
        <v>76</v>
      </c>
      <c r="AY414" s="226" t="s">
        <v>116</v>
      </c>
    </row>
    <row r="415" s="13" customFormat="1">
      <c r="A415" s="13"/>
      <c r="B415" s="227"/>
      <c r="C415" s="228"/>
      <c r="D415" s="218" t="s">
        <v>123</v>
      </c>
      <c r="E415" s="229" t="s">
        <v>19</v>
      </c>
      <c r="F415" s="230" t="s">
        <v>144</v>
      </c>
      <c r="G415" s="228"/>
      <c r="H415" s="231">
        <v>6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7" t="s">
        <v>123</v>
      </c>
      <c r="AU415" s="237" t="s">
        <v>81</v>
      </c>
      <c r="AV415" s="13" t="s">
        <v>83</v>
      </c>
      <c r="AW415" s="13" t="s">
        <v>37</v>
      </c>
      <c r="AX415" s="13" t="s">
        <v>76</v>
      </c>
      <c r="AY415" s="237" t="s">
        <v>116</v>
      </c>
    </row>
    <row r="416" s="14" customFormat="1">
      <c r="A416" s="14"/>
      <c r="B416" s="238"/>
      <c r="C416" s="239"/>
      <c r="D416" s="218" t="s">
        <v>123</v>
      </c>
      <c r="E416" s="240" t="s">
        <v>19</v>
      </c>
      <c r="F416" s="241" t="s">
        <v>124</v>
      </c>
      <c r="G416" s="239"/>
      <c r="H416" s="242">
        <v>6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8" t="s">
        <v>123</v>
      </c>
      <c r="AU416" s="248" t="s">
        <v>81</v>
      </c>
      <c r="AV416" s="14" t="s">
        <v>125</v>
      </c>
      <c r="AW416" s="14" t="s">
        <v>37</v>
      </c>
      <c r="AX416" s="14" t="s">
        <v>81</v>
      </c>
      <c r="AY416" s="248" t="s">
        <v>116</v>
      </c>
    </row>
    <row r="417" s="2" customFormat="1" ht="16.5" customHeight="1">
      <c r="A417" s="39"/>
      <c r="B417" s="40"/>
      <c r="C417" s="203" t="s">
        <v>521</v>
      </c>
      <c r="D417" s="203" t="s">
        <v>117</v>
      </c>
      <c r="E417" s="204" t="s">
        <v>522</v>
      </c>
      <c r="F417" s="205" t="s">
        <v>523</v>
      </c>
      <c r="G417" s="206" t="s">
        <v>158</v>
      </c>
      <c r="H417" s="207">
        <v>1</v>
      </c>
      <c r="I417" s="208"/>
      <c r="J417" s="209">
        <f>ROUND(I417*H417,2)</f>
        <v>0</v>
      </c>
      <c r="K417" s="205" t="s">
        <v>19</v>
      </c>
      <c r="L417" s="45"/>
      <c r="M417" s="210" t="s">
        <v>19</v>
      </c>
      <c r="N417" s="211" t="s">
        <v>47</v>
      </c>
      <c r="O417" s="85"/>
      <c r="P417" s="212">
        <f>O417*H417</f>
        <v>0</v>
      </c>
      <c r="Q417" s="212">
        <v>0</v>
      </c>
      <c r="R417" s="212">
        <f>Q417*H417</f>
        <v>0</v>
      </c>
      <c r="S417" s="212">
        <v>0</v>
      </c>
      <c r="T417" s="213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4" t="s">
        <v>121</v>
      </c>
      <c r="AT417" s="214" t="s">
        <v>117</v>
      </c>
      <c r="AU417" s="214" t="s">
        <v>81</v>
      </c>
      <c r="AY417" s="18" t="s">
        <v>116</v>
      </c>
      <c r="BE417" s="215">
        <f>IF(N417="základní",J417,0)</f>
        <v>0</v>
      </c>
      <c r="BF417" s="215">
        <f>IF(N417="snížená",J417,0)</f>
        <v>0</v>
      </c>
      <c r="BG417" s="215">
        <f>IF(N417="zákl. přenesená",J417,0)</f>
        <v>0</v>
      </c>
      <c r="BH417" s="215">
        <f>IF(N417="sníž. přenesená",J417,0)</f>
        <v>0</v>
      </c>
      <c r="BI417" s="215">
        <f>IF(N417="nulová",J417,0)</f>
        <v>0</v>
      </c>
      <c r="BJ417" s="18" t="s">
        <v>81</v>
      </c>
      <c r="BK417" s="215">
        <f>ROUND(I417*H417,2)</f>
        <v>0</v>
      </c>
      <c r="BL417" s="18" t="s">
        <v>121</v>
      </c>
      <c r="BM417" s="214" t="s">
        <v>524</v>
      </c>
    </row>
    <row r="418" s="12" customFormat="1">
      <c r="A418" s="12"/>
      <c r="B418" s="216"/>
      <c r="C418" s="217"/>
      <c r="D418" s="218" t="s">
        <v>123</v>
      </c>
      <c r="E418" s="219" t="s">
        <v>19</v>
      </c>
      <c r="F418" s="220" t="s">
        <v>507</v>
      </c>
      <c r="G418" s="217"/>
      <c r="H418" s="219" t="s">
        <v>19</v>
      </c>
      <c r="I418" s="221"/>
      <c r="J418" s="217"/>
      <c r="K418" s="217"/>
      <c r="L418" s="222"/>
      <c r="M418" s="223"/>
      <c r="N418" s="224"/>
      <c r="O418" s="224"/>
      <c r="P418" s="224"/>
      <c r="Q418" s="224"/>
      <c r="R418" s="224"/>
      <c r="S418" s="224"/>
      <c r="T418" s="225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26" t="s">
        <v>123</v>
      </c>
      <c r="AU418" s="226" t="s">
        <v>81</v>
      </c>
      <c r="AV418" s="12" t="s">
        <v>81</v>
      </c>
      <c r="AW418" s="12" t="s">
        <v>37</v>
      </c>
      <c r="AX418" s="12" t="s">
        <v>76</v>
      </c>
      <c r="AY418" s="226" t="s">
        <v>116</v>
      </c>
    </row>
    <row r="419" s="13" customFormat="1">
      <c r="A419" s="13"/>
      <c r="B419" s="227"/>
      <c r="C419" s="228"/>
      <c r="D419" s="218" t="s">
        <v>123</v>
      </c>
      <c r="E419" s="229" t="s">
        <v>19</v>
      </c>
      <c r="F419" s="230" t="s">
        <v>81</v>
      </c>
      <c r="G419" s="228"/>
      <c r="H419" s="231">
        <v>1</v>
      </c>
      <c r="I419" s="232"/>
      <c r="J419" s="228"/>
      <c r="K419" s="228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123</v>
      </c>
      <c r="AU419" s="237" t="s">
        <v>81</v>
      </c>
      <c r="AV419" s="13" t="s">
        <v>83</v>
      </c>
      <c r="AW419" s="13" t="s">
        <v>37</v>
      </c>
      <c r="AX419" s="13" t="s">
        <v>76</v>
      </c>
      <c r="AY419" s="237" t="s">
        <v>116</v>
      </c>
    </row>
    <row r="420" s="14" customFormat="1">
      <c r="A420" s="14"/>
      <c r="B420" s="238"/>
      <c r="C420" s="239"/>
      <c r="D420" s="218" t="s">
        <v>123</v>
      </c>
      <c r="E420" s="240" t="s">
        <v>19</v>
      </c>
      <c r="F420" s="241" t="s">
        <v>124</v>
      </c>
      <c r="G420" s="239"/>
      <c r="H420" s="242">
        <v>1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8" t="s">
        <v>123</v>
      </c>
      <c r="AU420" s="248" t="s">
        <v>81</v>
      </c>
      <c r="AV420" s="14" t="s">
        <v>125</v>
      </c>
      <c r="AW420" s="14" t="s">
        <v>37</v>
      </c>
      <c r="AX420" s="14" t="s">
        <v>81</v>
      </c>
      <c r="AY420" s="248" t="s">
        <v>116</v>
      </c>
    </row>
    <row r="421" s="2" customFormat="1" ht="21.75" customHeight="1">
      <c r="A421" s="39"/>
      <c r="B421" s="40"/>
      <c r="C421" s="203" t="s">
        <v>525</v>
      </c>
      <c r="D421" s="203" t="s">
        <v>117</v>
      </c>
      <c r="E421" s="204" t="s">
        <v>526</v>
      </c>
      <c r="F421" s="205" t="s">
        <v>527</v>
      </c>
      <c r="G421" s="206" t="s">
        <v>158</v>
      </c>
      <c r="H421" s="207">
        <v>4</v>
      </c>
      <c r="I421" s="208"/>
      <c r="J421" s="209">
        <f>ROUND(I421*H421,2)</f>
        <v>0</v>
      </c>
      <c r="K421" s="205" t="s">
        <v>165</v>
      </c>
      <c r="L421" s="45"/>
      <c r="M421" s="210" t="s">
        <v>19</v>
      </c>
      <c r="N421" s="211" t="s">
        <v>47</v>
      </c>
      <c r="O421" s="85"/>
      <c r="P421" s="212">
        <f>O421*H421</f>
        <v>0</v>
      </c>
      <c r="Q421" s="212">
        <v>0</v>
      </c>
      <c r="R421" s="212">
        <f>Q421*H421</f>
        <v>0</v>
      </c>
      <c r="S421" s="212">
        <v>0</v>
      </c>
      <c r="T421" s="213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4" t="s">
        <v>121</v>
      </c>
      <c r="AT421" s="214" t="s">
        <v>117</v>
      </c>
      <c r="AU421" s="214" t="s">
        <v>81</v>
      </c>
      <c r="AY421" s="18" t="s">
        <v>116</v>
      </c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18" t="s">
        <v>81</v>
      </c>
      <c r="BK421" s="215">
        <f>ROUND(I421*H421,2)</f>
        <v>0</v>
      </c>
      <c r="BL421" s="18" t="s">
        <v>121</v>
      </c>
      <c r="BM421" s="214" t="s">
        <v>528</v>
      </c>
    </row>
    <row r="422" s="2" customFormat="1">
      <c r="A422" s="39"/>
      <c r="B422" s="40"/>
      <c r="C422" s="41"/>
      <c r="D422" s="218" t="s">
        <v>193</v>
      </c>
      <c r="E422" s="41"/>
      <c r="F422" s="249" t="s">
        <v>194</v>
      </c>
      <c r="G422" s="41"/>
      <c r="H422" s="41"/>
      <c r="I422" s="131"/>
      <c r="J422" s="41"/>
      <c r="K422" s="41"/>
      <c r="L422" s="45"/>
      <c r="M422" s="250"/>
      <c r="N422" s="251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193</v>
      </c>
      <c r="AU422" s="18" t="s">
        <v>81</v>
      </c>
    </row>
    <row r="423" s="12" customFormat="1">
      <c r="A423" s="12"/>
      <c r="B423" s="216"/>
      <c r="C423" s="217"/>
      <c r="D423" s="218" t="s">
        <v>123</v>
      </c>
      <c r="E423" s="219" t="s">
        <v>19</v>
      </c>
      <c r="F423" s="220" t="s">
        <v>356</v>
      </c>
      <c r="G423" s="217"/>
      <c r="H423" s="219" t="s">
        <v>19</v>
      </c>
      <c r="I423" s="221"/>
      <c r="J423" s="217"/>
      <c r="K423" s="217"/>
      <c r="L423" s="222"/>
      <c r="M423" s="223"/>
      <c r="N423" s="224"/>
      <c r="O423" s="224"/>
      <c r="P423" s="224"/>
      <c r="Q423" s="224"/>
      <c r="R423" s="224"/>
      <c r="S423" s="224"/>
      <c r="T423" s="225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T423" s="226" t="s">
        <v>123</v>
      </c>
      <c r="AU423" s="226" t="s">
        <v>81</v>
      </c>
      <c r="AV423" s="12" t="s">
        <v>81</v>
      </c>
      <c r="AW423" s="12" t="s">
        <v>37</v>
      </c>
      <c r="AX423" s="12" t="s">
        <v>76</v>
      </c>
      <c r="AY423" s="226" t="s">
        <v>116</v>
      </c>
    </row>
    <row r="424" s="13" customFormat="1">
      <c r="A424" s="13"/>
      <c r="B424" s="227"/>
      <c r="C424" s="228"/>
      <c r="D424" s="218" t="s">
        <v>123</v>
      </c>
      <c r="E424" s="229" t="s">
        <v>19</v>
      </c>
      <c r="F424" s="230" t="s">
        <v>125</v>
      </c>
      <c r="G424" s="228"/>
      <c r="H424" s="231">
        <v>4</v>
      </c>
      <c r="I424" s="232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7" t="s">
        <v>123</v>
      </c>
      <c r="AU424" s="237" t="s">
        <v>81</v>
      </c>
      <c r="AV424" s="13" t="s">
        <v>83</v>
      </c>
      <c r="AW424" s="13" t="s">
        <v>37</v>
      </c>
      <c r="AX424" s="13" t="s">
        <v>76</v>
      </c>
      <c r="AY424" s="237" t="s">
        <v>116</v>
      </c>
    </row>
    <row r="425" s="14" customFormat="1">
      <c r="A425" s="14"/>
      <c r="B425" s="238"/>
      <c r="C425" s="239"/>
      <c r="D425" s="218" t="s">
        <v>123</v>
      </c>
      <c r="E425" s="240" t="s">
        <v>19</v>
      </c>
      <c r="F425" s="241" t="s">
        <v>124</v>
      </c>
      <c r="G425" s="239"/>
      <c r="H425" s="242">
        <v>4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8" t="s">
        <v>123</v>
      </c>
      <c r="AU425" s="248" t="s">
        <v>81</v>
      </c>
      <c r="AV425" s="14" t="s">
        <v>125</v>
      </c>
      <c r="AW425" s="14" t="s">
        <v>37</v>
      </c>
      <c r="AX425" s="14" t="s">
        <v>81</v>
      </c>
      <c r="AY425" s="248" t="s">
        <v>116</v>
      </c>
    </row>
    <row r="426" s="2" customFormat="1" ht="16.5" customHeight="1">
      <c r="A426" s="39"/>
      <c r="B426" s="40"/>
      <c r="C426" s="203" t="s">
        <v>529</v>
      </c>
      <c r="D426" s="203" t="s">
        <v>117</v>
      </c>
      <c r="E426" s="204" t="s">
        <v>530</v>
      </c>
      <c r="F426" s="205" t="s">
        <v>443</v>
      </c>
      <c r="G426" s="206" t="s">
        <v>158</v>
      </c>
      <c r="H426" s="207">
        <v>118</v>
      </c>
      <c r="I426" s="208"/>
      <c r="J426" s="209">
        <f>ROUND(I426*H426,2)</f>
        <v>0</v>
      </c>
      <c r="K426" s="205" t="s">
        <v>19</v>
      </c>
      <c r="L426" s="45"/>
      <c r="M426" s="210" t="s">
        <v>19</v>
      </c>
      <c r="N426" s="211" t="s">
        <v>47</v>
      </c>
      <c r="O426" s="85"/>
      <c r="P426" s="212">
        <f>O426*H426</f>
        <v>0</v>
      </c>
      <c r="Q426" s="212">
        <v>0</v>
      </c>
      <c r="R426" s="212">
        <f>Q426*H426</f>
        <v>0</v>
      </c>
      <c r="S426" s="212">
        <v>0</v>
      </c>
      <c r="T426" s="213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4" t="s">
        <v>121</v>
      </c>
      <c r="AT426" s="214" t="s">
        <v>117</v>
      </c>
      <c r="AU426" s="214" t="s">
        <v>81</v>
      </c>
      <c r="AY426" s="18" t="s">
        <v>116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18" t="s">
        <v>81</v>
      </c>
      <c r="BK426" s="215">
        <f>ROUND(I426*H426,2)</f>
        <v>0</v>
      </c>
      <c r="BL426" s="18" t="s">
        <v>121</v>
      </c>
      <c r="BM426" s="214" t="s">
        <v>531</v>
      </c>
    </row>
    <row r="427" s="12" customFormat="1">
      <c r="A427" s="12"/>
      <c r="B427" s="216"/>
      <c r="C427" s="217"/>
      <c r="D427" s="218" t="s">
        <v>123</v>
      </c>
      <c r="E427" s="219" t="s">
        <v>19</v>
      </c>
      <c r="F427" s="220" t="s">
        <v>424</v>
      </c>
      <c r="G427" s="217"/>
      <c r="H427" s="219" t="s">
        <v>19</v>
      </c>
      <c r="I427" s="221"/>
      <c r="J427" s="217"/>
      <c r="K427" s="217"/>
      <c r="L427" s="222"/>
      <c r="M427" s="223"/>
      <c r="N427" s="224"/>
      <c r="O427" s="224"/>
      <c r="P427" s="224"/>
      <c r="Q427" s="224"/>
      <c r="R427" s="224"/>
      <c r="S427" s="224"/>
      <c r="T427" s="225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T427" s="226" t="s">
        <v>123</v>
      </c>
      <c r="AU427" s="226" t="s">
        <v>81</v>
      </c>
      <c r="AV427" s="12" t="s">
        <v>81</v>
      </c>
      <c r="AW427" s="12" t="s">
        <v>37</v>
      </c>
      <c r="AX427" s="12" t="s">
        <v>76</v>
      </c>
      <c r="AY427" s="226" t="s">
        <v>116</v>
      </c>
    </row>
    <row r="428" s="13" customFormat="1">
      <c r="A428" s="13"/>
      <c r="B428" s="227"/>
      <c r="C428" s="228"/>
      <c r="D428" s="218" t="s">
        <v>123</v>
      </c>
      <c r="E428" s="229" t="s">
        <v>19</v>
      </c>
      <c r="F428" s="230" t="s">
        <v>532</v>
      </c>
      <c r="G428" s="228"/>
      <c r="H428" s="231">
        <v>118</v>
      </c>
      <c r="I428" s="232"/>
      <c r="J428" s="228"/>
      <c r="K428" s="228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123</v>
      </c>
      <c r="AU428" s="237" t="s">
        <v>81</v>
      </c>
      <c r="AV428" s="13" t="s">
        <v>83</v>
      </c>
      <c r="AW428" s="13" t="s">
        <v>37</v>
      </c>
      <c r="AX428" s="13" t="s">
        <v>76</v>
      </c>
      <c r="AY428" s="237" t="s">
        <v>116</v>
      </c>
    </row>
    <row r="429" s="14" customFormat="1">
      <c r="A429" s="14"/>
      <c r="B429" s="238"/>
      <c r="C429" s="239"/>
      <c r="D429" s="218" t="s">
        <v>123</v>
      </c>
      <c r="E429" s="240" t="s">
        <v>19</v>
      </c>
      <c r="F429" s="241" t="s">
        <v>124</v>
      </c>
      <c r="G429" s="239"/>
      <c r="H429" s="242">
        <v>118</v>
      </c>
      <c r="I429" s="243"/>
      <c r="J429" s="239"/>
      <c r="K429" s="239"/>
      <c r="L429" s="244"/>
      <c r="M429" s="245"/>
      <c r="N429" s="246"/>
      <c r="O429" s="246"/>
      <c r="P429" s="246"/>
      <c r="Q429" s="246"/>
      <c r="R429" s="246"/>
      <c r="S429" s="246"/>
      <c r="T429" s="24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8" t="s">
        <v>123</v>
      </c>
      <c r="AU429" s="248" t="s">
        <v>81</v>
      </c>
      <c r="AV429" s="14" t="s">
        <v>125</v>
      </c>
      <c r="AW429" s="14" t="s">
        <v>37</v>
      </c>
      <c r="AX429" s="14" t="s">
        <v>81</v>
      </c>
      <c r="AY429" s="248" t="s">
        <v>116</v>
      </c>
    </row>
    <row r="430" s="11" customFormat="1" ht="25.92" customHeight="1">
      <c r="A430" s="11"/>
      <c r="B430" s="189"/>
      <c r="C430" s="190"/>
      <c r="D430" s="191" t="s">
        <v>75</v>
      </c>
      <c r="E430" s="192" t="s">
        <v>533</v>
      </c>
      <c r="F430" s="192" t="s">
        <v>534</v>
      </c>
      <c r="G430" s="190"/>
      <c r="H430" s="190"/>
      <c r="I430" s="193"/>
      <c r="J430" s="194">
        <f>BK430</f>
        <v>0</v>
      </c>
      <c r="K430" s="190"/>
      <c r="L430" s="195"/>
      <c r="M430" s="196"/>
      <c r="N430" s="197"/>
      <c r="O430" s="197"/>
      <c r="P430" s="198">
        <f>SUM(P431:P436)</f>
        <v>0</v>
      </c>
      <c r="Q430" s="197"/>
      <c r="R430" s="198">
        <f>SUM(R431:R436)</f>
        <v>6.1710000000000003</v>
      </c>
      <c r="S430" s="197"/>
      <c r="T430" s="199">
        <f>SUM(T431:T436)</f>
        <v>0</v>
      </c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R430" s="200" t="s">
        <v>115</v>
      </c>
      <c r="AT430" s="201" t="s">
        <v>75</v>
      </c>
      <c r="AU430" s="201" t="s">
        <v>76</v>
      </c>
      <c r="AY430" s="200" t="s">
        <v>116</v>
      </c>
      <c r="BK430" s="202">
        <f>SUM(BK431:BK436)</f>
        <v>0</v>
      </c>
    </row>
    <row r="431" s="2" customFormat="1" ht="16.5" customHeight="1">
      <c r="A431" s="39"/>
      <c r="B431" s="40"/>
      <c r="C431" s="263" t="s">
        <v>535</v>
      </c>
      <c r="D431" s="263" t="s">
        <v>536</v>
      </c>
      <c r="E431" s="264" t="s">
        <v>537</v>
      </c>
      <c r="F431" s="265" t="s">
        <v>538</v>
      </c>
      <c r="G431" s="266" t="s">
        <v>139</v>
      </c>
      <c r="H431" s="267">
        <v>6.1710000000000003</v>
      </c>
      <c r="I431" s="268"/>
      <c r="J431" s="269">
        <f>ROUND(I431*H431,2)</f>
        <v>0</v>
      </c>
      <c r="K431" s="265" t="s">
        <v>140</v>
      </c>
      <c r="L431" s="270"/>
      <c r="M431" s="271" t="s">
        <v>19</v>
      </c>
      <c r="N431" s="272" t="s">
        <v>47</v>
      </c>
      <c r="O431" s="85"/>
      <c r="P431" s="212">
        <f>O431*H431</f>
        <v>0</v>
      </c>
      <c r="Q431" s="212">
        <v>1</v>
      </c>
      <c r="R431" s="212">
        <f>Q431*H431</f>
        <v>6.1710000000000003</v>
      </c>
      <c r="S431" s="212">
        <v>0</v>
      </c>
      <c r="T431" s="213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4" t="s">
        <v>539</v>
      </c>
      <c r="AT431" s="214" t="s">
        <v>536</v>
      </c>
      <c r="AU431" s="214" t="s">
        <v>81</v>
      </c>
      <c r="AY431" s="18" t="s">
        <v>116</v>
      </c>
      <c r="BE431" s="215">
        <f>IF(N431="základní",J431,0)</f>
        <v>0</v>
      </c>
      <c r="BF431" s="215">
        <f>IF(N431="snížená",J431,0)</f>
        <v>0</v>
      </c>
      <c r="BG431" s="215">
        <f>IF(N431="zákl. přenesená",J431,0)</f>
        <v>0</v>
      </c>
      <c r="BH431" s="215">
        <f>IF(N431="sníž. přenesená",J431,0)</f>
        <v>0</v>
      </c>
      <c r="BI431" s="215">
        <f>IF(N431="nulová",J431,0)</f>
        <v>0</v>
      </c>
      <c r="BJ431" s="18" t="s">
        <v>81</v>
      </c>
      <c r="BK431" s="215">
        <f>ROUND(I431*H431,2)</f>
        <v>0</v>
      </c>
      <c r="BL431" s="18" t="s">
        <v>539</v>
      </c>
      <c r="BM431" s="214" t="s">
        <v>540</v>
      </c>
    </row>
    <row r="432" s="2" customFormat="1">
      <c r="A432" s="39"/>
      <c r="B432" s="40"/>
      <c r="C432" s="41"/>
      <c r="D432" s="218" t="s">
        <v>541</v>
      </c>
      <c r="E432" s="41"/>
      <c r="F432" s="249" t="s">
        <v>542</v>
      </c>
      <c r="G432" s="41"/>
      <c r="H432" s="41"/>
      <c r="I432" s="131"/>
      <c r="J432" s="41"/>
      <c r="K432" s="41"/>
      <c r="L432" s="45"/>
      <c r="M432" s="250"/>
      <c r="N432" s="251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541</v>
      </c>
      <c r="AU432" s="18" t="s">
        <v>81</v>
      </c>
    </row>
    <row r="433" s="2" customFormat="1" ht="16.5" customHeight="1">
      <c r="A433" s="39"/>
      <c r="B433" s="40"/>
      <c r="C433" s="263" t="s">
        <v>543</v>
      </c>
      <c r="D433" s="263" t="s">
        <v>536</v>
      </c>
      <c r="E433" s="264" t="s">
        <v>544</v>
      </c>
      <c r="F433" s="265" t="s">
        <v>545</v>
      </c>
      <c r="G433" s="266" t="s">
        <v>546</v>
      </c>
      <c r="H433" s="267">
        <v>428</v>
      </c>
      <c r="I433" s="268"/>
      <c r="J433" s="269">
        <f>ROUND(I433*H433,2)</f>
        <v>0</v>
      </c>
      <c r="K433" s="265" t="s">
        <v>19</v>
      </c>
      <c r="L433" s="270"/>
      <c r="M433" s="271" t="s">
        <v>19</v>
      </c>
      <c r="N433" s="272" t="s">
        <v>47</v>
      </c>
      <c r="O433" s="85"/>
      <c r="P433" s="212">
        <f>O433*H433</f>
        <v>0</v>
      </c>
      <c r="Q433" s="212">
        <v>0</v>
      </c>
      <c r="R433" s="212">
        <f>Q433*H433</f>
        <v>0</v>
      </c>
      <c r="S433" s="212">
        <v>0</v>
      </c>
      <c r="T433" s="213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4" t="s">
        <v>539</v>
      </c>
      <c r="AT433" s="214" t="s">
        <v>536</v>
      </c>
      <c r="AU433" s="214" t="s">
        <v>81</v>
      </c>
      <c r="AY433" s="18" t="s">
        <v>116</v>
      </c>
      <c r="BE433" s="215">
        <f>IF(N433="základní",J433,0)</f>
        <v>0</v>
      </c>
      <c r="BF433" s="215">
        <f>IF(N433="snížená",J433,0)</f>
        <v>0</v>
      </c>
      <c r="BG433" s="215">
        <f>IF(N433="zákl. přenesená",J433,0)</f>
        <v>0</v>
      </c>
      <c r="BH433" s="215">
        <f>IF(N433="sníž. přenesená",J433,0)</f>
        <v>0</v>
      </c>
      <c r="BI433" s="215">
        <f>IF(N433="nulová",J433,0)</f>
        <v>0</v>
      </c>
      <c r="BJ433" s="18" t="s">
        <v>81</v>
      </c>
      <c r="BK433" s="215">
        <f>ROUND(I433*H433,2)</f>
        <v>0</v>
      </c>
      <c r="BL433" s="18" t="s">
        <v>539</v>
      </c>
      <c r="BM433" s="214" t="s">
        <v>547</v>
      </c>
    </row>
    <row r="434" s="2" customFormat="1" ht="16.5" customHeight="1">
      <c r="A434" s="39"/>
      <c r="B434" s="40"/>
      <c r="C434" s="263" t="s">
        <v>548</v>
      </c>
      <c r="D434" s="263" t="s">
        <v>536</v>
      </c>
      <c r="E434" s="264" t="s">
        <v>549</v>
      </c>
      <c r="F434" s="265" t="s">
        <v>550</v>
      </c>
      <c r="G434" s="266" t="s">
        <v>551</v>
      </c>
      <c r="H434" s="267">
        <v>15</v>
      </c>
      <c r="I434" s="268"/>
      <c r="J434" s="269">
        <f>ROUND(I434*H434,2)</f>
        <v>0</v>
      </c>
      <c r="K434" s="265" t="s">
        <v>19</v>
      </c>
      <c r="L434" s="270"/>
      <c r="M434" s="271" t="s">
        <v>19</v>
      </c>
      <c r="N434" s="272" t="s">
        <v>47</v>
      </c>
      <c r="O434" s="85"/>
      <c r="P434" s="212">
        <f>O434*H434</f>
        <v>0</v>
      </c>
      <c r="Q434" s="212">
        <v>0</v>
      </c>
      <c r="R434" s="212">
        <f>Q434*H434</f>
        <v>0</v>
      </c>
      <c r="S434" s="212">
        <v>0</v>
      </c>
      <c r="T434" s="213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4" t="s">
        <v>539</v>
      </c>
      <c r="AT434" s="214" t="s">
        <v>536</v>
      </c>
      <c r="AU434" s="214" t="s">
        <v>81</v>
      </c>
      <c r="AY434" s="18" t="s">
        <v>116</v>
      </c>
      <c r="BE434" s="215">
        <f>IF(N434="základní",J434,0)</f>
        <v>0</v>
      </c>
      <c r="BF434" s="215">
        <f>IF(N434="snížená",J434,0)</f>
        <v>0</v>
      </c>
      <c r="BG434" s="215">
        <f>IF(N434="zákl. přenesená",J434,0)</f>
        <v>0</v>
      </c>
      <c r="BH434" s="215">
        <f>IF(N434="sníž. přenesená",J434,0)</f>
        <v>0</v>
      </c>
      <c r="BI434" s="215">
        <f>IF(N434="nulová",J434,0)</f>
        <v>0</v>
      </c>
      <c r="BJ434" s="18" t="s">
        <v>81</v>
      </c>
      <c r="BK434" s="215">
        <f>ROUND(I434*H434,2)</f>
        <v>0</v>
      </c>
      <c r="BL434" s="18" t="s">
        <v>539</v>
      </c>
      <c r="BM434" s="214" t="s">
        <v>552</v>
      </c>
    </row>
    <row r="435" s="2" customFormat="1" ht="16.5" customHeight="1">
      <c r="A435" s="39"/>
      <c r="B435" s="40"/>
      <c r="C435" s="263" t="s">
        <v>553</v>
      </c>
      <c r="D435" s="263" t="s">
        <v>536</v>
      </c>
      <c r="E435" s="264" t="s">
        <v>554</v>
      </c>
      <c r="F435" s="265" t="s">
        <v>555</v>
      </c>
      <c r="G435" s="266" t="s">
        <v>551</v>
      </c>
      <c r="H435" s="267">
        <v>64</v>
      </c>
      <c r="I435" s="268"/>
      <c r="J435" s="269">
        <f>ROUND(I435*H435,2)</f>
        <v>0</v>
      </c>
      <c r="K435" s="265" t="s">
        <v>19</v>
      </c>
      <c r="L435" s="270"/>
      <c r="M435" s="271" t="s">
        <v>19</v>
      </c>
      <c r="N435" s="272" t="s">
        <v>47</v>
      </c>
      <c r="O435" s="85"/>
      <c r="P435" s="212">
        <f>O435*H435</f>
        <v>0</v>
      </c>
      <c r="Q435" s="212">
        <v>0</v>
      </c>
      <c r="R435" s="212">
        <f>Q435*H435</f>
        <v>0</v>
      </c>
      <c r="S435" s="212">
        <v>0</v>
      </c>
      <c r="T435" s="213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14" t="s">
        <v>539</v>
      </c>
      <c r="AT435" s="214" t="s">
        <v>536</v>
      </c>
      <c r="AU435" s="214" t="s">
        <v>81</v>
      </c>
      <c r="AY435" s="18" t="s">
        <v>116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18" t="s">
        <v>81</v>
      </c>
      <c r="BK435" s="215">
        <f>ROUND(I435*H435,2)</f>
        <v>0</v>
      </c>
      <c r="BL435" s="18" t="s">
        <v>539</v>
      </c>
      <c r="BM435" s="214" t="s">
        <v>556</v>
      </c>
    </row>
    <row r="436" s="2" customFormat="1" ht="16.5" customHeight="1">
      <c r="A436" s="39"/>
      <c r="B436" s="40"/>
      <c r="C436" s="263" t="s">
        <v>557</v>
      </c>
      <c r="D436" s="263" t="s">
        <v>536</v>
      </c>
      <c r="E436" s="264" t="s">
        <v>558</v>
      </c>
      <c r="F436" s="265" t="s">
        <v>559</v>
      </c>
      <c r="G436" s="266" t="s">
        <v>551</v>
      </c>
      <c r="H436" s="267">
        <v>4065</v>
      </c>
      <c r="I436" s="268"/>
      <c r="J436" s="269">
        <f>ROUND(I436*H436,2)</f>
        <v>0</v>
      </c>
      <c r="K436" s="265" t="s">
        <v>19</v>
      </c>
      <c r="L436" s="270"/>
      <c r="M436" s="271" t="s">
        <v>19</v>
      </c>
      <c r="N436" s="272" t="s">
        <v>47</v>
      </c>
      <c r="O436" s="85"/>
      <c r="P436" s="212">
        <f>O436*H436</f>
        <v>0</v>
      </c>
      <c r="Q436" s="212">
        <v>0</v>
      </c>
      <c r="R436" s="212">
        <f>Q436*H436</f>
        <v>0</v>
      </c>
      <c r="S436" s="212">
        <v>0</v>
      </c>
      <c r="T436" s="213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4" t="s">
        <v>539</v>
      </c>
      <c r="AT436" s="214" t="s">
        <v>536</v>
      </c>
      <c r="AU436" s="214" t="s">
        <v>81</v>
      </c>
      <c r="AY436" s="18" t="s">
        <v>116</v>
      </c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18" t="s">
        <v>81</v>
      </c>
      <c r="BK436" s="215">
        <f>ROUND(I436*H436,2)</f>
        <v>0</v>
      </c>
      <c r="BL436" s="18" t="s">
        <v>539</v>
      </c>
      <c r="BM436" s="214" t="s">
        <v>560</v>
      </c>
    </row>
    <row r="437" s="11" customFormat="1" ht="25.92" customHeight="1">
      <c r="A437" s="11"/>
      <c r="B437" s="189"/>
      <c r="C437" s="190"/>
      <c r="D437" s="191" t="s">
        <v>75</v>
      </c>
      <c r="E437" s="192" t="s">
        <v>561</v>
      </c>
      <c r="F437" s="192" t="s">
        <v>562</v>
      </c>
      <c r="G437" s="190"/>
      <c r="H437" s="190"/>
      <c r="I437" s="193"/>
      <c r="J437" s="194">
        <f>BK437</f>
        <v>0</v>
      </c>
      <c r="K437" s="190"/>
      <c r="L437" s="195"/>
      <c r="M437" s="196"/>
      <c r="N437" s="197"/>
      <c r="O437" s="197"/>
      <c r="P437" s="198">
        <f>SUM(P438:P502)</f>
        <v>0</v>
      </c>
      <c r="Q437" s="197"/>
      <c r="R437" s="198">
        <f>SUM(R438:R502)</f>
        <v>141.03999999999999</v>
      </c>
      <c r="S437" s="197"/>
      <c r="T437" s="199">
        <f>SUM(T438:T502)</f>
        <v>0</v>
      </c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R437" s="200" t="s">
        <v>115</v>
      </c>
      <c r="AT437" s="201" t="s">
        <v>75</v>
      </c>
      <c r="AU437" s="201" t="s">
        <v>76</v>
      </c>
      <c r="AY437" s="200" t="s">
        <v>116</v>
      </c>
      <c r="BK437" s="202">
        <f>SUM(BK438:BK502)</f>
        <v>0</v>
      </c>
    </row>
    <row r="438" s="2" customFormat="1" ht="16.5" customHeight="1">
      <c r="A438" s="39"/>
      <c r="B438" s="40"/>
      <c r="C438" s="263" t="s">
        <v>563</v>
      </c>
      <c r="D438" s="263" t="s">
        <v>536</v>
      </c>
      <c r="E438" s="264" t="s">
        <v>564</v>
      </c>
      <c r="F438" s="265" t="s">
        <v>565</v>
      </c>
      <c r="G438" s="266" t="s">
        <v>139</v>
      </c>
      <c r="H438" s="267">
        <v>937.54399999999998</v>
      </c>
      <c r="I438" s="268"/>
      <c r="J438" s="269">
        <f>ROUND(I438*H438,2)</f>
        <v>0</v>
      </c>
      <c r="K438" s="265" t="s">
        <v>19</v>
      </c>
      <c r="L438" s="270"/>
      <c r="M438" s="271" t="s">
        <v>19</v>
      </c>
      <c r="N438" s="272" t="s">
        <v>47</v>
      </c>
      <c r="O438" s="85"/>
      <c r="P438" s="212">
        <f>O438*H438</f>
        <v>0</v>
      </c>
      <c r="Q438" s="212">
        <v>0</v>
      </c>
      <c r="R438" s="212">
        <f>Q438*H438</f>
        <v>0</v>
      </c>
      <c r="S438" s="212">
        <v>0</v>
      </c>
      <c r="T438" s="213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4" t="s">
        <v>566</v>
      </c>
      <c r="AT438" s="214" t="s">
        <v>536</v>
      </c>
      <c r="AU438" s="214" t="s">
        <v>81</v>
      </c>
      <c r="AY438" s="18" t="s">
        <v>116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18" t="s">
        <v>81</v>
      </c>
      <c r="BK438" s="215">
        <f>ROUND(I438*H438,2)</f>
        <v>0</v>
      </c>
      <c r="BL438" s="18" t="s">
        <v>121</v>
      </c>
      <c r="BM438" s="214" t="s">
        <v>567</v>
      </c>
    </row>
    <row r="439" s="2" customFormat="1" ht="16.5" customHeight="1">
      <c r="A439" s="39"/>
      <c r="B439" s="40"/>
      <c r="C439" s="263" t="s">
        <v>568</v>
      </c>
      <c r="D439" s="263" t="s">
        <v>536</v>
      </c>
      <c r="E439" s="264" t="s">
        <v>569</v>
      </c>
      <c r="F439" s="265" t="s">
        <v>570</v>
      </c>
      <c r="G439" s="266" t="s">
        <v>470</v>
      </c>
      <c r="H439" s="267">
        <v>79.340999999999994</v>
      </c>
      <c r="I439" s="268"/>
      <c r="J439" s="269">
        <f>ROUND(I439*H439,2)</f>
        <v>0</v>
      </c>
      <c r="K439" s="265" t="s">
        <v>19</v>
      </c>
      <c r="L439" s="270"/>
      <c r="M439" s="271" t="s">
        <v>19</v>
      </c>
      <c r="N439" s="272" t="s">
        <v>47</v>
      </c>
      <c r="O439" s="85"/>
      <c r="P439" s="212">
        <f>O439*H439</f>
        <v>0</v>
      </c>
      <c r="Q439" s="212">
        <v>0</v>
      </c>
      <c r="R439" s="212">
        <f>Q439*H439</f>
        <v>0</v>
      </c>
      <c r="S439" s="212">
        <v>0</v>
      </c>
      <c r="T439" s="213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4" t="s">
        <v>566</v>
      </c>
      <c r="AT439" s="214" t="s">
        <v>536</v>
      </c>
      <c r="AU439" s="214" t="s">
        <v>81</v>
      </c>
      <c r="AY439" s="18" t="s">
        <v>116</v>
      </c>
      <c r="BE439" s="215">
        <f>IF(N439="základní",J439,0)</f>
        <v>0</v>
      </c>
      <c r="BF439" s="215">
        <f>IF(N439="snížená",J439,0)</f>
        <v>0</v>
      </c>
      <c r="BG439" s="215">
        <f>IF(N439="zákl. přenesená",J439,0)</f>
        <v>0</v>
      </c>
      <c r="BH439" s="215">
        <f>IF(N439="sníž. přenesená",J439,0)</f>
        <v>0</v>
      </c>
      <c r="BI439" s="215">
        <f>IF(N439="nulová",J439,0)</f>
        <v>0</v>
      </c>
      <c r="BJ439" s="18" t="s">
        <v>81</v>
      </c>
      <c r="BK439" s="215">
        <f>ROUND(I439*H439,2)</f>
        <v>0</v>
      </c>
      <c r="BL439" s="18" t="s">
        <v>121</v>
      </c>
      <c r="BM439" s="214" t="s">
        <v>571</v>
      </c>
    </row>
    <row r="440" s="2" customFormat="1" ht="16.5" customHeight="1">
      <c r="A440" s="39"/>
      <c r="B440" s="40"/>
      <c r="C440" s="263" t="s">
        <v>572</v>
      </c>
      <c r="D440" s="263" t="s">
        <v>536</v>
      </c>
      <c r="E440" s="264" t="s">
        <v>573</v>
      </c>
      <c r="F440" s="265" t="s">
        <v>574</v>
      </c>
      <c r="G440" s="266" t="s">
        <v>575</v>
      </c>
      <c r="H440" s="267">
        <v>877</v>
      </c>
      <c r="I440" s="268"/>
      <c r="J440" s="269">
        <f>ROUND(I440*H440,2)</f>
        <v>0</v>
      </c>
      <c r="K440" s="265" t="s">
        <v>19</v>
      </c>
      <c r="L440" s="270"/>
      <c r="M440" s="271" t="s">
        <v>19</v>
      </c>
      <c r="N440" s="272" t="s">
        <v>47</v>
      </c>
      <c r="O440" s="85"/>
      <c r="P440" s="212">
        <f>O440*H440</f>
        <v>0</v>
      </c>
      <c r="Q440" s="212">
        <v>0</v>
      </c>
      <c r="R440" s="212">
        <f>Q440*H440</f>
        <v>0</v>
      </c>
      <c r="S440" s="212">
        <v>0</v>
      </c>
      <c r="T440" s="213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4" t="s">
        <v>566</v>
      </c>
      <c r="AT440" s="214" t="s">
        <v>536</v>
      </c>
      <c r="AU440" s="214" t="s">
        <v>81</v>
      </c>
      <c r="AY440" s="18" t="s">
        <v>116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18" t="s">
        <v>81</v>
      </c>
      <c r="BK440" s="215">
        <f>ROUND(I440*H440,2)</f>
        <v>0</v>
      </c>
      <c r="BL440" s="18" t="s">
        <v>121</v>
      </c>
      <c r="BM440" s="214" t="s">
        <v>576</v>
      </c>
    </row>
    <row r="441" s="2" customFormat="1" ht="16.5" customHeight="1">
      <c r="A441" s="39"/>
      <c r="B441" s="40"/>
      <c r="C441" s="263" t="s">
        <v>577</v>
      </c>
      <c r="D441" s="263" t="s">
        <v>536</v>
      </c>
      <c r="E441" s="264" t="s">
        <v>578</v>
      </c>
      <c r="F441" s="265" t="s">
        <v>579</v>
      </c>
      <c r="G441" s="266" t="s">
        <v>470</v>
      </c>
      <c r="H441" s="267">
        <v>26.539999999999999</v>
      </c>
      <c r="I441" s="268"/>
      <c r="J441" s="269">
        <f>ROUND(I441*H441,2)</f>
        <v>0</v>
      </c>
      <c r="K441" s="265" t="s">
        <v>19</v>
      </c>
      <c r="L441" s="270"/>
      <c r="M441" s="271" t="s">
        <v>19</v>
      </c>
      <c r="N441" s="272" t="s">
        <v>47</v>
      </c>
      <c r="O441" s="85"/>
      <c r="P441" s="212">
        <f>O441*H441</f>
        <v>0</v>
      </c>
      <c r="Q441" s="212">
        <v>0</v>
      </c>
      <c r="R441" s="212">
        <f>Q441*H441</f>
        <v>0</v>
      </c>
      <c r="S441" s="212">
        <v>0</v>
      </c>
      <c r="T441" s="213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4" t="s">
        <v>566</v>
      </c>
      <c r="AT441" s="214" t="s">
        <v>536</v>
      </c>
      <c r="AU441" s="214" t="s">
        <v>81</v>
      </c>
      <c r="AY441" s="18" t="s">
        <v>116</v>
      </c>
      <c r="BE441" s="215">
        <f>IF(N441="základní",J441,0)</f>
        <v>0</v>
      </c>
      <c r="BF441" s="215">
        <f>IF(N441="snížená",J441,0)</f>
        <v>0</v>
      </c>
      <c r="BG441" s="215">
        <f>IF(N441="zákl. přenesená",J441,0)</f>
        <v>0</v>
      </c>
      <c r="BH441" s="215">
        <f>IF(N441="sníž. přenesená",J441,0)</f>
        <v>0</v>
      </c>
      <c r="BI441" s="215">
        <f>IF(N441="nulová",J441,0)</f>
        <v>0</v>
      </c>
      <c r="BJ441" s="18" t="s">
        <v>81</v>
      </c>
      <c r="BK441" s="215">
        <f>ROUND(I441*H441,2)</f>
        <v>0</v>
      </c>
      <c r="BL441" s="18" t="s">
        <v>121</v>
      </c>
      <c r="BM441" s="214" t="s">
        <v>580</v>
      </c>
    </row>
    <row r="442" s="2" customFormat="1" ht="16.5" customHeight="1">
      <c r="A442" s="39"/>
      <c r="B442" s="40"/>
      <c r="C442" s="263" t="s">
        <v>581</v>
      </c>
      <c r="D442" s="263" t="s">
        <v>536</v>
      </c>
      <c r="E442" s="264" t="s">
        <v>582</v>
      </c>
      <c r="F442" s="265" t="s">
        <v>583</v>
      </c>
      <c r="G442" s="266" t="s">
        <v>575</v>
      </c>
      <c r="H442" s="267">
        <v>7</v>
      </c>
      <c r="I442" s="268"/>
      <c r="J442" s="269">
        <f>ROUND(I442*H442,2)</f>
        <v>0</v>
      </c>
      <c r="K442" s="265" t="s">
        <v>19</v>
      </c>
      <c r="L442" s="270"/>
      <c r="M442" s="271" t="s">
        <v>19</v>
      </c>
      <c r="N442" s="272" t="s">
        <v>47</v>
      </c>
      <c r="O442" s="85"/>
      <c r="P442" s="212">
        <f>O442*H442</f>
        <v>0</v>
      </c>
      <c r="Q442" s="212">
        <v>0</v>
      </c>
      <c r="R442" s="212">
        <f>Q442*H442</f>
        <v>0</v>
      </c>
      <c r="S442" s="212">
        <v>0</v>
      </c>
      <c r="T442" s="213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4" t="s">
        <v>566</v>
      </c>
      <c r="AT442" s="214" t="s">
        <v>536</v>
      </c>
      <c r="AU442" s="214" t="s">
        <v>81</v>
      </c>
      <c r="AY442" s="18" t="s">
        <v>116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18" t="s">
        <v>81</v>
      </c>
      <c r="BK442" s="215">
        <f>ROUND(I442*H442,2)</f>
        <v>0</v>
      </c>
      <c r="BL442" s="18" t="s">
        <v>121</v>
      </c>
      <c r="BM442" s="214" t="s">
        <v>584</v>
      </c>
    </row>
    <row r="443" s="2" customFormat="1" ht="16.5" customHeight="1">
      <c r="A443" s="39"/>
      <c r="B443" s="40"/>
      <c r="C443" s="263" t="s">
        <v>585</v>
      </c>
      <c r="D443" s="263" t="s">
        <v>536</v>
      </c>
      <c r="E443" s="264" t="s">
        <v>586</v>
      </c>
      <c r="F443" s="265" t="s">
        <v>587</v>
      </c>
      <c r="G443" s="266" t="s">
        <v>575</v>
      </c>
      <c r="H443" s="267">
        <v>436</v>
      </c>
      <c r="I443" s="268"/>
      <c r="J443" s="269">
        <f>ROUND(I443*H443,2)</f>
        <v>0</v>
      </c>
      <c r="K443" s="265" t="s">
        <v>19</v>
      </c>
      <c r="L443" s="270"/>
      <c r="M443" s="271" t="s">
        <v>19</v>
      </c>
      <c r="N443" s="272" t="s">
        <v>47</v>
      </c>
      <c r="O443" s="85"/>
      <c r="P443" s="212">
        <f>O443*H443</f>
        <v>0</v>
      </c>
      <c r="Q443" s="212">
        <v>0</v>
      </c>
      <c r="R443" s="212">
        <f>Q443*H443</f>
        <v>0</v>
      </c>
      <c r="S443" s="212">
        <v>0</v>
      </c>
      <c r="T443" s="21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4" t="s">
        <v>566</v>
      </c>
      <c r="AT443" s="214" t="s">
        <v>536</v>
      </c>
      <c r="AU443" s="214" t="s">
        <v>81</v>
      </c>
      <c r="AY443" s="18" t="s">
        <v>116</v>
      </c>
      <c r="BE443" s="215">
        <f>IF(N443="základní",J443,0)</f>
        <v>0</v>
      </c>
      <c r="BF443" s="215">
        <f>IF(N443="snížená",J443,0)</f>
        <v>0</v>
      </c>
      <c r="BG443" s="215">
        <f>IF(N443="zákl. přenesená",J443,0)</f>
        <v>0</v>
      </c>
      <c r="BH443" s="215">
        <f>IF(N443="sníž. přenesená",J443,0)</f>
        <v>0</v>
      </c>
      <c r="BI443" s="215">
        <f>IF(N443="nulová",J443,0)</f>
        <v>0</v>
      </c>
      <c r="BJ443" s="18" t="s">
        <v>81</v>
      </c>
      <c r="BK443" s="215">
        <f>ROUND(I443*H443,2)</f>
        <v>0</v>
      </c>
      <c r="BL443" s="18" t="s">
        <v>121</v>
      </c>
      <c r="BM443" s="214" t="s">
        <v>588</v>
      </c>
    </row>
    <row r="444" s="2" customFormat="1" ht="16.5" customHeight="1">
      <c r="A444" s="39"/>
      <c r="B444" s="40"/>
      <c r="C444" s="263" t="s">
        <v>589</v>
      </c>
      <c r="D444" s="263" t="s">
        <v>536</v>
      </c>
      <c r="E444" s="264" t="s">
        <v>590</v>
      </c>
      <c r="F444" s="265" t="s">
        <v>587</v>
      </c>
      <c r="G444" s="266" t="s">
        <v>575</v>
      </c>
      <c r="H444" s="267">
        <v>156</v>
      </c>
      <c r="I444" s="268"/>
      <c r="J444" s="269">
        <f>ROUND(I444*H444,2)</f>
        <v>0</v>
      </c>
      <c r="K444" s="265" t="s">
        <v>19</v>
      </c>
      <c r="L444" s="270"/>
      <c r="M444" s="271" t="s">
        <v>19</v>
      </c>
      <c r="N444" s="272" t="s">
        <v>47</v>
      </c>
      <c r="O444" s="85"/>
      <c r="P444" s="212">
        <f>O444*H444</f>
        <v>0</v>
      </c>
      <c r="Q444" s="212">
        <v>0</v>
      </c>
      <c r="R444" s="212">
        <f>Q444*H444</f>
        <v>0</v>
      </c>
      <c r="S444" s="212">
        <v>0</v>
      </c>
      <c r="T444" s="213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4" t="s">
        <v>566</v>
      </c>
      <c r="AT444" s="214" t="s">
        <v>536</v>
      </c>
      <c r="AU444" s="214" t="s">
        <v>81</v>
      </c>
      <c r="AY444" s="18" t="s">
        <v>116</v>
      </c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18" t="s">
        <v>81</v>
      </c>
      <c r="BK444" s="215">
        <f>ROUND(I444*H444,2)</f>
        <v>0</v>
      </c>
      <c r="BL444" s="18" t="s">
        <v>121</v>
      </c>
      <c r="BM444" s="214" t="s">
        <v>591</v>
      </c>
    </row>
    <row r="445" s="2" customFormat="1" ht="16.5" customHeight="1">
      <c r="A445" s="39"/>
      <c r="B445" s="40"/>
      <c r="C445" s="263" t="s">
        <v>592</v>
      </c>
      <c r="D445" s="263" t="s">
        <v>536</v>
      </c>
      <c r="E445" s="264" t="s">
        <v>593</v>
      </c>
      <c r="F445" s="265" t="s">
        <v>594</v>
      </c>
      <c r="G445" s="266" t="s">
        <v>575</v>
      </c>
      <c r="H445" s="267">
        <v>3</v>
      </c>
      <c r="I445" s="268"/>
      <c r="J445" s="269">
        <f>ROUND(I445*H445,2)</f>
        <v>0</v>
      </c>
      <c r="K445" s="265" t="s">
        <v>19</v>
      </c>
      <c r="L445" s="270"/>
      <c r="M445" s="271" t="s">
        <v>19</v>
      </c>
      <c r="N445" s="272" t="s">
        <v>47</v>
      </c>
      <c r="O445" s="85"/>
      <c r="P445" s="212">
        <f>O445*H445</f>
        <v>0</v>
      </c>
      <c r="Q445" s="212">
        <v>0</v>
      </c>
      <c r="R445" s="212">
        <f>Q445*H445</f>
        <v>0</v>
      </c>
      <c r="S445" s="212">
        <v>0</v>
      </c>
      <c r="T445" s="213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4" t="s">
        <v>566</v>
      </c>
      <c r="AT445" s="214" t="s">
        <v>536</v>
      </c>
      <c r="AU445" s="214" t="s">
        <v>81</v>
      </c>
      <c r="AY445" s="18" t="s">
        <v>116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18" t="s">
        <v>81</v>
      </c>
      <c r="BK445" s="215">
        <f>ROUND(I445*H445,2)</f>
        <v>0</v>
      </c>
      <c r="BL445" s="18" t="s">
        <v>121</v>
      </c>
      <c r="BM445" s="214" t="s">
        <v>595</v>
      </c>
    </row>
    <row r="446" s="2" customFormat="1" ht="16.5" customHeight="1">
      <c r="A446" s="39"/>
      <c r="B446" s="40"/>
      <c r="C446" s="263" t="s">
        <v>596</v>
      </c>
      <c r="D446" s="263" t="s">
        <v>536</v>
      </c>
      <c r="E446" s="264" t="s">
        <v>597</v>
      </c>
      <c r="F446" s="265" t="s">
        <v>594</v>
      </c>
      <c r="G446" s="266" t="s">
        <v>575</v>
      </c>
      <c r="H446" s="267">
        <v>9</v>
      </c>
      <c r="I446" s="268"/>
      <c r="J446" s="269">
        <f>ROUND(I446*H446,2)</f>
        <v>0</v>
      </c>
      <c r="K446" s="265" t="s">
        <v>19</v>
      </c>
      <c r="L446" s="270"/>
      <c r="M446" s="271" t="s">
        <v>19</v>
      </c>
      <c r="N446" s="272" t="s">
        <v>47</v>
      </c>
      <c r="O446" s="85"/>
      <c r="P446" s="212">
        <f>O446*H446</f>
        <v>0</v>
      </c>
      <c r="Q446" s="212">
        <v>0</v>
      </c>
      <c r="R446" s="212">
        <f>Q446*H446</f>
        <v>0</v>
      </c>
      <c r="S446" s="212">
        <v>0</v>
      </c>
      <c r="T446" s="213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4" t="s">
        <v>566</v>
      </c>
      <c r="AT446" s="214" t="s">
        <v>536</v>
      </c>
      <c r="AU446" s="214" t="s">
        <v>81</v>
      </c>
      <c r="AY446" s="18" t="s">
        <v>116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18" t="s">
        <v>81</v>
      </c>
      <c r="BK446" s="215">
        <f>ROUND(I446*H446,2)</f>
        <v>0</v>
      </c>
      <c r="BL446" s="18" t="s">
        <v>121</v>
      </c>
      <c r="BM446" s="214" t="s">
        <v>598</v>
      </c>
    </row>
    <row r="447" s="2" customFormat="1" ht="16.5" customHeight="1">
      <c r="A447" s="39"/>
      <c r="B447" s="40"/>
      <c r="C447" s="263" t="s">
        <v>599</v>
      </c>
      <c r="D447" s="263" t="s">
        <v>536</v>
      </c>
      <c r="E447" s="264" t="s">
        <v>600</v>
      </c>
      <c r="F447" s="265" t="s">
        <v>601</v>
      </c>
      <c r="G447" s="266" t="s">
        <v>575</v>
      </c>
      <c r="H447" s="267">
        <v>228</v>
      </c>
      <c r="I447" s="268"/>
      <c r="J447" s="269">
        <f>ROUND(I447*H447,2)</f>
        <v>0</v>
      </c>
      <c r="K447" s="265" t="s">
        <v>19</v>
      </c>
      <c r="L447" s="270"/>
      <c r="M447" s="271" t="s">
        <v>19</v>
      </c>
      <c r="N447" s="272" t="s">
        <v>47</v>
      </c>
      <c r="O447" s="85"/>
      <c r="P447" s="212">
        <f>O447*H447</f>
        <v>0</v>
      </c>
      <c r="Q447" s="212">
        <v>0</v>
      </c>
      <c r="R447" s="212">
        <f>Q447*H447</f>
        <v>0</v>
      </c>
      <c r="S447" s="212">
        <v>0</v>
      </c>
      <c r="T447" s="213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4" t="s">
        <v>566</v>
      </c>
      <c r="AT447" s="214" t="s">
        <v>536</v>
      </c>
      <c r="AU447" s="214" t="s">
        <v>81</v>
      </c>
      <c r="AY447" s="18" t="s">
        <v>116</v>
      </c>
      <c r="BE447" s="215">
        <f>IF(N447="základní",J447,0)</f>
        <v>0</v>
      </c>
      <c r="BF447" s="215">
        <f>IF(N447="snížená",J447,0)</f>
        <v>0</v>
      </c>
      <c r="BG447" s="215">
        <f>IF(N447="zákl. přenesená",J447,0)</f>
        <v>0</v>
      </c>
      <c r="BH447" s="215">
        <f>IF(N447="sníž. přenesená",J447,0)</f>
        <v>0</v>
      </c>
      <c r="BI447" s="215">
        <f>IF(N447="nulová",J447,0)</f>
        <v>0</v>
      </c>
      <c r="BJ447" s="18" t="s">
        <v>81</v>
      </c>
      <c r="BK447" s="215">
        <f>ROUND(I447*H447,2)</f>
        <v>0</v>
      </c>
      <c r="BL447" s="18" t="s">
        <v>121</v>
      </c>
      <c r="BM447" s="214" t="s">
        <v>602</v>
      </c>
    </row>
    <row r="448" s="2" customFormat="1" ht="16.5" customHeight="1">
      <c r="A448" s="39"/>
      <c r="B448" s="40"/>
      <c r="C448" s="263" t="s">
        <v>603</v>
      </c>
      <c r="D448" s="263" t="s">
        <v>536</v>
      </c>
      <c r="E448" s="264" t="s">
        <v>604</v>
      </c>
      <c r="F448" s="265" t="s">
        <v>605</v>
      </c>
      <c r="G448" s="266" t="s">
        <v>575</v>
      </c>
      <c r="H448" s="267">
        <v>318</v>
      </c>
      <c r="I448" s="268"/>
      <c r="J448" s="269">
        <f>ROUND(I448*H448,2)</f>
        <v>0</v>
      </c>
      <c r="K448" s="265" t="s">
        <v>19</v>
      </c>
      <c r="L448" s="270"/>
      <c r="M448" s="271" t="s">
        <v>19</v>
      </c>
      <c r="N448" s="272" t="s">
        <v>47</v>
      </c>
      <c r="O448" s="85"/>
      <c r="P448" s="212">
        <f>O448*H448</f>
        <v>0</v>
      </c>
      <c r="Q448" s="212">
        <v>0</v>
      </c>
      <c r="R448" s="212">
        <f>Q448*H448</f>
        <v>0</v>
      </c>
      <c r="S448" s="212">
        <v>0</v>
      </c>
      <c r="T448" s="213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4" t="s">
        <v>566</v>
      </c>
      <c r="AT448" s="214" t="s">
        <v>536</v>
      </c>
      <c r="AU448" s="214" t="s">
        <v>81</v>
      </c>
      <c r="AY448" s="18" t="s">
        <v>116</v>
      </c>
      <c r="BE448" s="215">
        <f>IF(N448="základní",J448,0)</f>
        <v>0</v>
      </c>
      <c r="BF448" s="215">
        <f>IF(N448="snížená",J448,0)</f>
        <v>0</v>
      </c>
      <c r="BG448" s="215">
        <f>IF(N448="zákl. přenesená",J448,0)</f>
        <v>0</v>
      </c>
      <c r="BH448" s="215">
        <f>IF(N448="sníž. přenesená",J448,0)</f>
        <v>0</v>
      </c>
      <c r="BI448" s="215">
        <f>IF(N448="nulová",J448,0)</f>
        <v>0</v>
      </c>
      <c r="BJ448" s="18" t="s">
        <v>81</v>
      </c>
      <c r="BK448" s="215">
        <f>ROUND(I448*H448,2)</f>
        <v>0</v>
      </c>
      <c r="BL448" s="18" t="s">
        <v>121</v>
      </c>
      <c r="BM448" s="214" t="s">
        <v>606</v>
      </c>
    </row>
    <row r="449" s="2" customFormat="1" ht="16.5" customHeight="1">
      <c r="A449" s="39"/>
      <c r="B449" s="40"/>
      <c r="C449" s="263" t="s">
        <v>607</v>
      </c>
      <c r="D449" s="263" t="s">
        <v>536</v>
      </c>
      <c r="E449" s="264" t="s">
        <v>608</v>
      </c>
      <c r="F449" s="265" t="s">
        <v>605</v>
      </c>
      <c r="G449" s="266" t="s">
        <v>575</v>
      </c>
      <c r="H449" s="267">
        <v>1754</v>
      </c>
      <c r="I449" s="268"/>
      <c r="J449" s="269">
        <f>ROUND(I449*H449,2)</f>
        <v>0</v>
      </c>
      <c r="K449" s="265" t="s">
        <v>19</v>
      </c>
      <c r="L449" s="270"/>
      <c r="M449" s="271" t="s">
        <v>19</v>
      </c>
      <c r="N449" s="272" t="s">
        <v>47</v>
      </c>
      <c r="O449" s="85"/>
      <c r="P449" s="212">
        <f>O449*H449</f>
        <v>0</v>
      </c>
      <c r="Q449" s="212">
        <v>0</v>
      </c>
      <c r="R449" s="212">
        <f>Q449*H449</f>
        <v>0</v>
      </c>
      <c r="S449" s="212">
        <v>0</v>
      </c>
      <c r="T449" s="213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4" t="s">
        <v>566</v>
      </c>
      <c r="AT449" s="214" t="s">
        <v>536</v>
      </c>
      <c r="AU449" s="214" t="s">
        <v>81</v>
      </c>
      <c r="AY449" s="18" t="s">
        <v>116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18" t="s">
        <v>81</v>
      </c>
      <c r="BK449" s="215">
        <f>ROUND(I449*H449,2)</f>
        <v>0</v>
      </c>
      <c r="BL449" s="18" t="s">
        <v>121</v>
      </c>
      <c r="BM449" s="214" t="s">
        <v>609</v>
      </c>
    </row>
    <row r="450" s="2" customFormat="1" ht="16.5" customHeight="1">
      <c r="A450" s="39"/>
      <c r="B450" s="40"/>
      <c r="C450" s="263" t="s">
        <v>610</v>
      </c>
      <c r="D450" s="263" t="s">
        <v>536</v>
      </c>
      <c r="E450" s="264" t="s">
        <v>611</v>
      </c>
      <c r="F450" s="265" t="s">
        <v>605</v>
      </c>
      <c r="G450" s="266" t="s">
        <v>575</v>
      </c>
      <c r="H450" s="267">
        <v>6</v>
      </c>
      <c r="I450" s="268"/>
      <c r="J450" s="269">
        <f>ROUND(I450*H450,2)</f>
        <v>0</v>
      </c>
      <c r="K450" s="265" t="s">
        <v>19</v>
      </c>
      <c r="L450" s="270"/>
      <c r="M450" s="271" t="s">
        <v>19</v>
      </c>
      <c r="N450" s="272" t="s">
        <v>47</v>
      </c>
      <c r="O450" s="85"/>
      <c r="P450" s="212">
        <f>O450*H450</f>
        <v>0</v>
      </c>
      <c r="Q450" s="212">
        <v>0</v>
      </c>
      <c r="R450" s="212">
        <f>Q450*H450</f>
        <v>0</v>
      </c>
      <c r="S450" s="212">
        <v>0</v>
      </c>
      <c r="T450" s="213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4" t="s">
        <v>566</v>
      </c>
      <c r="AT450" s="214" t="s">
        <v>536</v>
      </c>
      <c r="AU450" s="214" t="s">
        <v>81</v>
      </c>
      <c r="AY450" s="18" t="s">
        <v>116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18" t="s">
        <v>81</v>
      </c>
      <c r="BK450" s="215">
        <f>ROUND(I450*H450,2)</f>
        <v>0</v>
      </c>
      <c r="BL450" s="18" t="s">
        <v>121</v>
      </c>
      <c r="BM450" s="214" t="s">
        <v>612</v>
      </c>
    </row>
    <row r="451" s="2" customFormat="1" ht="16.5" customHeight="1">
      <c r="A451" s="39"/>
      <c r="B451" s="40"/>
      <c r="C451" s="263" t="s">
        <v>613</v>
      </c>
      <c r="D451" s="263" t="s">
        <v>536</v>
      </c>
      <c r="E451" s="264" t="s">
        <v>614</v>
      </c>
      <c r="F451" s="265" t="s">
        <v>615</v>
      </c>
      <c r="G451" s="266" t="s">
        <v>575</v>
      </c>
      <c r="H451" s="267">
        <v>552</v>
      </c>
      <c r="I451" s="268"/>
      <c r="J451" s="269">
        <f>ROUND(I451*H451,2)</f>
        <v>0</v>
      </c>
      <c r="K451" s="265" t="s">
        <v>19</v>
      </c>
      <c r="L451" s="270"/>
      <c r="M451" s="271" t="s">
        <v>19</v>
      </c>
      <c r="N451" s="272" t="s">
        <v>47</v>
      </c>
      <c r="O451" s="85"/>
      <c r="P451" s="212">
        <f>O451*H451</f>
        <v>0</v>
      </c>
      <c r="Q451" s="212">
        <v>0</v>
      </c>
      <c r="R451" s="212">
        <f>Q451*H451</f>
        <v>0</v>
      </c>
      <c r="S451" s="212">
        <v>0</v>
      </c>
      <c r="T451" s="213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14" t="s">
        <v>566</v>
      </c>
      <c r="AT451" s="214" t="s">
        <v>536</v>
      </c>
      <c r="AU451" s="214" t="s">
        <v>81</v>
      </c>
      <c r="AY451" s="18" t="s">
        <v>116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18" t="s">
        <v>81</v>
      </c>
      <c r="BK451" s="215">
        <f>ROUND(I451*H451,2)</f>
        <v>0</v>
      </c>
      <c r="BL451" s="18" t="s">
        <v>121</v>
      </c>
      <c r="BM451" s="214" t="s">
        <v>616</v>
      </c>
    </row>
    <row r="452" s="2" customFormat="1" ht="16.5" customHeight="1">
      <c r="A452" s="39"/>
      <c r="B452" s="40"/>
      <c r="C452" s="263" t="s">
        <v>617</v>
      </c>
      <c r="D452" s="263" t="s">
        <v>536</v>
      </c>
      <c r="E452" s="264" t="s">
        <v>618</v>
      </c>
      <c r="F452" s="265" t="s">
        <v>619</v>
      </c>
      <c r="G452" s="266" t="s">
        <v>575</v>
      </c>
      <c r="H452" s="267">
        <v>162</v>
      </c>
      <c r="I452" s="268"/>
      <c r="J452" s="269">
        <f>ROUND(I452*H452,2)</f>
        <v>0</v>
      </c>
      <c r="K452" s="265" t="s">
        <v>19</v>
      </c>
      <c r="L452" s="270"/>
      <c r="M452" s="271" t="s">
        <v>19</v>
      </c>
      <c r="N452" s="272" t="s">
        <v>47</v>
      </c>
      <c r="O452" s="85"/>
      <c r="P452" s="212">
        <f>O452*H452</f>
        <v>0</v>
      </c>
      <c r="Q452" s="212">
        <v>0</v>
      </c>
      <c r="R452" s="212">
        <f>Q452*H452</f>
        <v>0</v>
      </c>
      <c r="S452" s="212">
        <v>0</v>
      </c>
      <c r="T452" s="213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4" t="s">
        <v>566</v>
      </c>
      <c r="AT452" s="214" t="s">
        <v>536</v>
      </c>
      <c r="AU452" s="214" t="s">
        <v>81</v>
      </c>
      <c r="AY452" s="18" t="s">
        <v>116</v>
      </c>
      <c r="BE452" s="215">
        <f>IF(N452="základní",J452,0)</f>
        <v>0</v>
      </c>
      <c r="BF452" s="215">
        <f>IF(N452="snížená",J452,0)</f>
        <v>0</v>
      </c>
      <c r="BG452" s="215">
        <f>IF(N452="zákl. přenesená",J452,0)</f>
        <v>0</v>
      </c>
      <c r="BH452" s="215">
        <f>IF(N452="sníž. přenesená",J452,0)</f>
        <v>0</v>
      </c>
      <c r="BI452" s="215">
        <f>IF(N452="nulová",J452,0)</f>
        <v>0</v>
      </c>
      <c r="BJ452" s="18" t="s">
        <v>81</v>
      </c>
      <c r="BK452" s="215">
        <f>ROUND(I452*H452,2)</f>
        <v>0</v>
      </c>
      <c r="BL452" s="18" t="s">
        <v>121</v>
      </c>
      <c r="BM452" s="214" t="s">
        <v>620</v>
      </c>
    </row>
    <row r="453" s="2" customFormat="1" ht="16.5" customHeight="1">
      <c r="A453" s="39"/>
      <c r="B453" s="40"/>
      <c r="C453" s="263" t="s">
        <v>621</v>
      </c>
      <c r="D453" s="263" t="s">
        <v>536</v>
      </c>
      <c r="E453" s="264" t="s">
        <v>622</v>
      </c>
      <c r="F453" s="265" t="s">
        <v>623</v>
      </c>
      <c r="G453" s="266" t="s">
        <v>575</v>
      </c>
      <c r="H453" s="267">
        <v>1754</v>
      </c>
      <c r="I453" s="268"/>
      <c r="J453" s="269">
        <f>ROUND(I453*H453,2)</f>
        <v>0</v>
      </c>
      <c r="K453" s="265" t="s">
        <v>19</v>
      </c>
      <c r="L453" s="270"/>
      <c r="M453" s="271" t="s">
        <v>19</v>
      </c>
      <c r="N453" s="272" t="s">
        <v>47</v>
      </c>
      <c r="O453" s="85"/>
      <c r="P453" s="212">
        <f>O453*H453</f>
        <v>0</v>
      </c>
      <c r="Q453" s="212">
        <v>0</v>
      </c>
      <c r="R453" s="212">
        <f>Q453*H453</f>
        <v>0</v>
      </c>
      <c r="S453" s="212">
        <v>0</v>
      </c>
      <c r="T453" s="213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4" t="s">
        <v>566</v>
      </c>
      <c r="AT453" s="214" t="s">
        <v>536</v>
      </c>
      <c r="AU453" s="214" t="s">
        <v>81</v>
      </c>
      <c r="AY453" s="18" t="s">
        <v>116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18" t="s">
        <v>81</v>
      </c>
      <c r="BK453" s="215">
        <f>ROUND(I453*H453,2)</f>
        <v>0</v>
      </c>
      <c r="BL453" s="18" t="s">
        <v>121</v>
      </c>
      <c r="BM453" s="214" t="s">
        <v>624</v>
      </c>
    </row>
    <row r="454" s="2" customFormat="1" ht="16.5" customHeight="1">
      <c r="A454" s="39"/>
      <c r="B454" s="40"/>
      <c r="C454" s="263" t="s">
        <v>625</v>
      </c>
      <c r="D454" s="263" t="s">
        <v>536</v>
      </c>
      <c r="E454" s="264" t="s">
        <v>626</v>
      </c>
      <c r="F454" s="265" t="s">
        <v>627</v>
      </c>
      <c r="G454" s="266" t="s">
        <v>575</v>
      </c>
      <c r="H454" s="267">
        <v>1754</v>
      </c>
      <c r="I454" s="268"/>
      <c r="J454" s="269">
        <f>ROUND(I454*H454,2)</f>
        <v>0</v>
      </c>
      <c r="K454" s="265" t="s">
        <v>19</v>
      </c>
      <c r="L454" s="270"/>
      <c r="M454" s="271" t="s">
        <v>19</v>
      </c>
      <c r="N454" s="272" t="s">
        <v>47</v>
      </c>
      <c r="O454" s="85"/>
      <c r="P454" s="212">
        <f>O454*H454</f>
        <v>0</v>
      </c>
      <c r="Q454" s="212">
        <v>0</v>
      </c>
      <c r="R454" s="212">
        <f>Q454*H454</f>
        <v>0</v>
      </c>
      <c r="S454" s="212">
        <v>0</v>
      </c>
      <c r="T454" s="213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4" t="s">
        <v>566</v>
      </c>
      <c r="AT454" s="214" t="s">
        <v>536</v>
      </c>
      <c r="AU454" s="214" t="s">
        <v>81</v>
      </c>
      <c r="AY454" s="18" t="s">
        <v>116</v>
      </c>
      <c r="BE454" s="215">
        <f>IF(N454="základní",J454,0)</f>
        <v>0</v>
      </c>
      <c r="BF454" s="215">
        <f>IF(N454="snížená",J454,0)</f>
        <v>0</v>
      </c>
      <c r="BG454" s="215">
        <f>IF(N454="zákl. přenesená",J454,0)</f>
        <v>0</v>
      </c>
      <c r="BH454" s="215">
        <f>IF(N454="sníž. přenesená",J454,0)</f>
        <v>0</v>
      </c>
      <c r="BI454" s="215">
        <f>IF(N454="nulová",J454,0)</f>
        <v>0</v>
      </c>
      <c r="BJ454" s="18" t="s">
        <v>81</v>
      </c>
      <c r="BK454" s="215">
        <f>ROUND(I454*H454,2)</f>
        <v>0</v>
      </c>
      <c r="BL454" s="18" t="s">
        <v>121</v>
      </c>
      <c r="BM454" s="214" t="s">
        <v>628</v>
      </c>
    </row>
    <row r="455" s="2" customFormat="1" ht="16.5" customHeight="1">
      <c r="A455" s="39"/>
      <c r="B455" s="40"/>
      <c r="C455" s="263" t="s">
        <v>629</v>
      </c>
      <c r="D455" s="263" t="s">
        <v>536</v>
      </c>
      <c r="E455" s="264" t="s">
        <v>630</v>
      </c>
      <c r="F455" s="265" t="s">
        <v>631</v>
      </c>
      <c r="G455" s="266" t="s">
        <v>575</v>
      </c>
      <c r="H455" s="267">
        <v>429</v>
      </c>
      <c r="I455" s="268"/>
      <c r="J455" s="269">
        <f>ROUND(I455*H455,2)</f>
        <v>0</v>
      </c>
      <c r="K455" s="265" t="s">
        <v>19</v>
      </c>
      <c r="L455" s="270"/>
      <c r="M455" s="271" t="s">
        <v>19</v>
      </c>
      <c r="N455" s="272" t="s">
        <v>47</v>
      </c>
      <c r="O455" s="85"/>
      <c r="P455" s="212">
        <f>O455*H455</f>
        <v>0</v>
      </c>
      <c r="Q455" s="212">
        <v>0</v>
      </c>
      <c r="R455" s="212">
        <f>Q455*H455</f>
        <v>0</v>
      </c>
      <c r="S455" s="212">
        <v>0</v>
      </c>
      <c r="T455" s="213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4" t="s">
        <v>566</v>
      </c>
      <c r="AT455" s="214" t="s">
        <v>536</v>
      </c>
      <c r="AU455" s="214" t="s">
        <v>81</v>
      </c>
      <c r="AY455" s="18" t="s">
        <v>116</v>
      </c>
      <c r="BE455" s="215">
        <f>IF(N455="základní",J455,0)</f>
        <v>0</v>
      </c>
      <c r="BF455" s="215">
        <f>IF(N455="snížená",J455,0)</f>
        <v>0</v>
      </c>
      <c r="BG455" s="215">
        <f>IF(N455="zákl. přenesená",J455,0)</f>
        <v>0</v>
      </c>
      <c r="BH455" s="215">
        <f>IF(N455="sníž. přenesená",J455,0)</f>
        <v>0</v>
      </c>
      <c r="BI455" s="215">
        <f>IF(N455="nulová",J455,0)</f>
        <v>0</v>
      </c>
      <c r="BJ455" s="18" t="s">
        <v>81</v>
      </c>
      <c r="BK455" s="215">
        <f>ROUND(I455*H455,2)</f>
        <v>0</v>
      </c>
      <c r="BL455" s="18" t="s">
        <v>121</v>
      </c>
      <c r="BM455" s="214" t="s">
        <v>632</v>
      </c>
    </row>
    <row r="456" s="2" customFormat="1" ht="16.5" customHeight="1">
      <c r="A456" s="39"/>
      <c r="B456" s="40"/>
      <c r="C456" s="263" t="s">
        <v>633</v>
      </c>
      <c r="D456" s="263" t="s">
        <v>536</v>
      </c>
      <c r="E456" s="264" t="s">
        <v>634</v>
      </c>
      <c r="F456" s="265" t="s">
        <v>635</v>
      </c>
      <c r="G456" s="266" t="s">
        <v>575</v>
      </c>
      <c r="H456" s="267">
        <v>10</v>
      </c>
      <c r="I456" s="268"/>
      <c r="J456" s="269">
        <f>ROUND(I456*H456,2)</f>
        <v>0</v>
      </c>
      <c r="K456" s="265" t="s">
        <v>19</v>
      </c>
      <c r="L456" s="270"/>
      <c r="M456" s="271" t="s">
        <v>19</v>
      </c>
      <c r="N456" s="272" t="s">
        <v>47</v>
      </c>
      <c r="O456" s="85"/>
      <c r="P456" s="212">
        <f>O456*H456</f>
        <v>0</v>
      </c>
      <c r="Q456" s="212">
        <v>0</v>
      </c>
      <c r="R456" s="212">
        <f>Q456*H456</f>
        <v>0</v>
      </c>
      <c r="S456" s="212">
        <v>0</v>
      </c>
      <c r="T456" s="213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4" t="s">
        <v>566</v>
      </c>
      <c r="AT456" s="214" t="s">
        <v>536</v>
      </c>
      <c r="AU456" s="214" t="s">
        <v>81</v>
      </c>
      <c r="AY456" s="18" t="s">
        <v>116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18" t="s">
        <v>81</v>
      </c>
      <c r="BK456" s="215">
        <f>ROUND(I456*H456,2)</f>
        <v>0</v>
      </c>
      <c r="BL456" s="18" t="s">
        <v>121</v>
      </c>
      <c r="BM456" s="214" t="s">
        <v>636</v>
      </c>
    </row>
    <row r="457" s="2" customFormat="1" ht="16.5" customHeight="1">
      <c r="A457" s="39"/>
      <c r="B457" s="40"/>
      <c r="C457" s="263" t="s">
        <v>637</v>
      </c>
      <c r="D457" s="263" t="s">
        <v>536</v>
      </c>
      <c r="E457" s="264" t="s">
        <v>638</v>
      </c>
      <c r="F457" s="265" t="s">
        <v>639</v>
      </c>
      <c r="G457" s="266" t="s">
        <v>575</v>
      </c>
      <c r="H457" s="267">
        <v>315</v>
      </c>
      <c r="I457" s="268"/>
      <c r="J457" s="269">
        <f>ROUND(I457*H457,2)</f>
        <v>0</v>
      </c>
      <c r="K457" s="265" t="s">
        <v>19</v>
      </c>
      <c r="L457" s="270"/>
      <c r="M457" s="271" t="s">
        <v>19</v>
      </c>
      <c r="N457" s="272" t="s">
        <v>47</v>
      </c>
      <c r="O457" s="85"/>
      <c r="P457" s="212">
        <f>O457*H457</f>
        <v>0</v>
      </c>
      <c r="Q457" s="212">
        <v>0</v>
      </c>
      <c r="R457" s="212">
        <f>Q457*H457</f>
        <v>0</v>
      </c>
      <c r="S457" s="212">
        <v>0</v>
      </c>
      <c r="T457" s="213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4" t="s">
        <v>566</v>
      </c>
      <c r="AT457" s="214" t="s">
        <v>536</v>
      </c>
      <c r="AU457" s="214" t="s">
        <v>81</v>
      </c>
      <c r="AY457" s="18" t="s">
        <v>116</v>
      </c>
      <c r="BE457" s="215">
        <f>IF(N457="základní",J457,0)</f>
        <v>0</v>
      </c>
      <c r="BF457" s="215">
        <f>IF(N457="snížená",J457,0)</f>
        <v>0</v>
      </c>
      <c r="BG457" s="215">
        <f>IF(N457="zákl. přenesená",J457,0)</f>
        <v>0</v>
      </c>
      <c r="BH457" s="215">
        <f>IF(N457="sníž. přenesená",J457,0)</f>
        <v>0</v>
      </c>
      <c r="BI457" s="215">
        <f>IF(N457="nulová",J457,0)</f>
        <v>0</v>
      </c>
      <c r="BJ457" s="18" t="s">
        <v>81</v>
      </c>
      <c r="BK457" s="215">
        <f>ROUND(I457*H457,2)</f>
        <v>0</v>
      </c>
      <c r="BL457" s="18" t="s">
        <v>121</v>
      </c>
      <c r="BM457" s="214" t="s">
        <v>640</v>
      </c>
    </row>
    <row r="458" s="2" customFormat="1" ht="16.5" customHeight="1">
      <c r="A458" s="39"/>
      <c r="B458" s="40"/>
      <c r="C458" s="263" t="s">
        <v>641</v>
      </c>
      <c r="D458" s="263" t="s">
        <v>536</v>
      </c>
      <c r="E458" s="264" t="s">
        <v>642</v>
      </c>
      <c r="F458" s="265" t="s">
        <v>643</v>
      </c>
      <c r="G458" s="266" t="s">
        <v>575</v>
      </c>
      <c r="H458" s="267">
        <v>10</v>
      </c>
      <c r="I458" s="268"/>
      <c r="J458" s="269">
        <f>ROUND(I458*H458,2)</f>
        <v>0</v>
      </c>
      <c r="K458" s="265" t="s">
        <v>19</v>
      </c>
      <c r="L458" s="270"/>
      <c r="M458" s="271" t="s">
        <v>19</v>
      </c>
      <c r="N458" s="272" t="s">
        <v>47</v>
      </c>
      <c r="O458" s="85"/>
      <c r="P458" s="212">
        <f>O458*H458</f>
        <v>0</v>
      </c>
      <c r="Q458" s="212">
        <v>0</v>
      </c>
      <c r="R458" s="212">
        <f>Q458*H458</f>
        <v>0</v>
      </c>
      <c r="S458" s="212">
        <v>0</v>
      </c>
      <c r="T458" s="213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4" t="s">
        <v>566</v>
      </c>
      <c r="AT458" s="214" t="s">
        <v>536</v>
      </c>
      <c r="AU458" s="214" t="s">
        <v>81</v>
      </c>
      <c r="AY458" s="18" t="s">
        <v>116</v>
      </c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18" t="s">
        <v>81</v>
      </c>
      <c r="BK458" s="215">
        <f>ROUND(I458*H458,2)</f>
        <v>0</v>
      </c>
      <c r="BL458" s="18" t="s">
        <v>121</v>
      </c>
      <c r="BM458" s="214" t="s">
        <v>644</v>
      </c>
    </row>
    <row r="459" s="2" customFormat="1" ht="16.5" customHeight="1">
      <c r="A459" s="39"/>
      <c r="B459" s="40"/>
      <c r="C459" s="263" t="s">
        <v>645</v>
      </c>
      <c r="D459" s="263" t="s">
        <v>536</v>
      </c>
      <c r="E459" s="264" t="s">
        <v>646</v>
      </c>
      <c r="F459" s="265" t="s">
        <v>643</v>
      </c>
      <c r="G459" s="266" t="s">
        <v>575</v>
      </c>
      <c r="H459" s="267">
        <v>3</v>
      </c>
      <c r="I459" s="268"/>
      <c r="J459" s="269">
        <f>ROUND(I459*H459,2)</f>
        <v>0</v>
      </c>
      <c r="K459" s="265" t="s">
        <v>19</v>
      </c>
      <c r="L459" s="270"/>
      <c r="M459" s="271" t="s">
        <v>19</v>
      </c>
      <c r="N459" s="272" t="s">
        <v>47</v>
      </c>
      <c r="O459" s="85"/>
      <c r="P459" s="212">
        <f>O459*H459</f>
        <v>0</v>
      </c>
      <c r="Q459" s="212">
        <v>0</v>
      </c>
      <c r="R459" s="212">
        <f>Q459*H459</f>
        <v>0</v>
      </c>
      <c r="S459" s="212">
        <v>0</v>
      </c>
      <c r="T459" s="213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4" t="s">
        <v>566</v>
      </c>
      <c r="AT459" s="214" t="s">
        <v>536</v>
      </c>
      <c r="AU459" s="214" t="s">
        <v>81</v>
      </c>
      <c r="AY459" s="18" t="s">
        <v>116</v>
      </c>
      <c r="BE459" s="215">
        <f>IF(N459="základní",J459,0)</f>
        <v>0</v>
      </c>
      <c r="BF459" s="215">
        <f>IF(N459="snížená",J459,0)</f>
        <v>0</v>
      </c>
      <c r="BG459" s="215">
        <f>IF(N459="zákl. přenesená",J459,0)</f>
        <v>0</v>
      </c>
      <c r="BH459" s="215">
        <f>IF(N459="sníž. přenesená",J459,0)</f>
        <v>0</v>
      </c>
      <c r="BI459" s="215">
        <f>IF(N459="nulová",J459,0)</f>
        <v>0</v>
      </c>
      <c r="BJ459" s="18" t="s">
        <v>81</v>
      </c>
      <c r="BK459" s="215">
        <f>ROUND(I459*H459,2)</f>
        <v>0</v>
      </c>
      <c r="BL459" s="18" t="s">
        <v>121</v>
      </c>
      <c r="BM459" s="214" t="s">
        <v>647</v>
      </c>
    </row>
    <row r="460" s="2" customFormat="1" ht="16.5" customHeight="1">
      <c r="A460" s="39"/>
      <c r="B460" s="40"/>
      <c r="C460" s="263" t="s">
        <v>648</v>
      </c>
      <c r="D460" s="263" t="s">
        <v>536</v>
      </c>
      <c r="E460" s="264" t="s">
        <v>649</v>
      </c>
      <c r="F460" s="265" t="s">
        <v>650</v>
      </c>
      <c r="G460" s="266" t="s">
        <v>575</v>
      </c>
      <c r="H460" s="267">
        <v>69</v>
      </c>
      <c r="I460" s="268"/>
      <c r="J460" s="269">
        <f>ROUND(I460*H460,2)</f>
        <v>0</v>
      </c>
      <c r="K460" s="265" t="s">
        <v>19</v>
      </c>
      <c r="L460" s="270"/>
      <c r="M460" s="271" t="s">
        <v>19</v>
      </c>
      <c r="N460" s="272" t="s">
        <v>47</v>
      </c>
      <c r="O460" s="85"/>
      <c r="P460" s="212">
        <f>O460*H460</f>
        <v>0</v>
      </c>
      <c r="Q460" s="212">
        <v>0</v>
      </c>
      <c r="R460" s="212">
        <f>Q460*H460</f>
        <v>0</v>
      </c>
      <c r="S460" s="212">
        <v>0</v>
      </c>
      <c r="T460" s="213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4" t="s">
        <v>566</v>
      </c>
      <c r="AT460" s="214" t="s">
        <v>536</v>
      </c>
      <c r="AU460" s="214" t="s">
        <v>81</v>
      </c>
      <c r="AY460" s="18" t="s">
        <v>116</v>
      </c>
      <c r="BE460" s="215">
        <f>IF(N460="základní",J460,0)</f>
        <v>0</v>
      </c>
      <c r="BF460" s="215">
        <f>IF(N460="snížená",J460,0)</f>
        <v>0</v>
      </c>
      <c r="BG460" s="215">
        <f>IF(N460="zákl. přenesená",J460,0)</f>
        <v>0</v>
      </c>
      <c r="BH460" s="215">
        <f>IF(N460="sníž. přenesená",J460,0)</f>
        <v>0</v>
      </c>
      <c r="BI460" s="215">
        <f>IF(N460="nulová",J460,0)</f>
        <v>0</v>
      </c>
      <c r="BJ460" s="18" t="s">
        <v>81</v>
      </c>
      <c r="BK460" s="215">
        <f>ROUND(I460*H460,2)</f>
        <v>0</v>
      </c>
      <c r="BL460" s="18" t="s">
        <v>121</v>
      </c>
      <c r="BM460" s="214" t="s">
        <v>651</v>
      </c>
    </row>
    <row r="461" s="2" customFormat="1" ht="16.5" customHeight="1">
      <c r="A461" s="39"/>
      <c r="B461" s="40"/>
      <c r="C461" s="263" t="s">
        <v>652</v>
      </c>
      <c r="D461" s="263" t="s">
        <v>536</v>
      </c>
      <c r="E461" s="264" t="s">
        <v>653</v>
      </c>
      <c r="F461" s="265" t="s">
        <v>654</v>
      </c>
      <c r="G461" s="266" t="s">
        <v>575</v>
      </c>
      <c r="H461" s="267">
        <v>27</v>
      </c>
      <c r="I461" s="268"/>
      <c r="J461" s="269">
        <f>ROUND(I461*H461,2)</f>
        <v>0</v>
      </c>
      <c r="K461" s="265" t="s">
        <v>19</v>
      </c>
      <c r="L461" s="270"/>
      <c r="M461" s="271" t="s">
        <v>19</v>
      </c>
      <c r="N461" s="272" t="s">
        <v>47</v>
      </c>
      <c r="O461" s="85"/>
      <c r="P461" s="212">
        <f>O461*H461</f>
        <v>0</v>
      </c>
      <c r="Q461" s="212">
        <v>0</v>
      </c>
      <c r="R461" s="212">
        <f>Q461*H461</f>
        <v>0</v>
      </c>
      <c r="S461" s="212">
        <v>0</v>
      </c>
      <c r="T461" s="213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4" t="s">
        <v>566</v>
      </c>
      <c r="AT461" s="214" t="s">
        <v>536</v>
      </c>
      <c r="AU461" s="214" t="s">
        <v>81</v>
      </c>
      <c r="AY461" s="18" t="s">
        <v>116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18" t="s">
        <v>81</v>
      </c>
      <c r="BK461" s="215">
        <f>ROUND(I461*H461,2)</f>
        <v>0</v>
      </c>
      <c r="BL461" s="18" t="s">
        <v>121</v>
      </c>
      <c r="BM461" s="214" t="s">
        <v>655</v>
      </c>
    </row>
    <row r="462" s="2" customFormat="1" ht="16.5" customHeight="1">
      <c r="A462" s="39"/>
      <c r="B462" s="40"/>
      <c r="C462" s="263" t="s">
        <v>656</v>
      </c>
      <c r="D462" s="263" t="s">
        <v>536</v>
      </c>
      <c r="E462" s="264" t="s">
        <v>657</v>
      </c>
      <c r="F462" s="265" t="s">
        <v>658</v>
      </c>
      <c r="G462" s="266" t="s">
        <v>575</v>
      </c>
      <c r="H462" s="267">
        <v>3</v>
      </c>
      <c r="I462" s="268"/>
      <c r="J462" s="269">
        <f>ROUND(I462*H462,2)</f>
        <v>0</v>
      </c>
      <c r="K462" s="265" t="s">
        <v>19</v>
      </c>
      <c r="L462" s="270"/>
      <c r="M462" s="271" t="s">
        <v>19</v>
      </c>
      <c r="N462" s="272" t="s">
        <v>47</v>
      </c>
      <c r="O462" s="85"/>
      <c r="P462" s="212">
        <f>O462*H462</f>
        <v>0</v>
      </c>
      <c r="Q462" s="212">
        <v>0</v>
      </c>
      <c r="R462" s="212">
        <f>Q462*H462</f>
        <v>0</v>
      </c>
      <c r="S462" s="212">
        <v>0</v>
      </c>
      <c r="T462" s="213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4" t="s">
        <v>566</v>
      </c>
      <c r="AT462" s="214" t="s">
        <v>536</v>
      </c>
      <c r="AU462" s="214" t="s">
        <v>81</v>
      </c>
      <c r="AY462" s="18" t="s">
        <v>116</v>
      </c>
      <c r="BE462" s="215">
        <f>IF(N462="základní",J462,0)</f>
        <v>0</v>
      </c>
      <c r="BF462" s="215">
        <f>IF(N462="snížená",J462,0)</f>
        <v>0</v>
      </c>
      <c r="BG462" s="215">
        <f>IF(N462="zákl. přenesená",J462,0)</f>
        <v>0</v>
      </c>
      <c r="BH462" s="215">
        <f>IF(N462="sníž. přenesená",J462,0)</f>
        <v>0</v>
      </c>
      <c r="BI462" s="215">
        <f>IF(N462="nulová",J462,0)</f>
        <v>0</v>
      </c>
      <c r="BJ462" s="18" t="s">
        <v>81</v>
      </c>
      <c r="BK462" s="215">
        <f>ROUND(I462*H462,2)</f>
        <v>0</v>
      </c>
      <c r="BL462" s="18" t="s">
        <v>121</v>
      </c>
      <c r="BM462" s="214" t="s">
        <v>659</v>
      </c>
    </row>
    <row r="463" s="2" customFormat="1" ht="16.5" customHeight="1">
      <c r="A463" s="39"/>
      <c r="B463" s="40"/>
      <c r="C463" s="263" t="s">
        <v>660</v>
      </c>
      <c r="D463" s="263" t="s">
        <v>536</v>
      </c>
      <c r="E463" s="264" t="s">
        <v>661</v>
      </c>
      <c r="F463" s="265" t="s">
        <v>662</v>
      </c>
      <c r="G463" s="266" t="s">
        <v>575</v>
      </c>
      <c r="H463" s="267">
        <v>436</v>
      </c>
      <c r="I463" s="268"/>
      <c r="J463" s="269">
        <f>ROUND(I463*H463,2)</f>
        <v>0</v>
      </c>
      <c r="K463" s="265" t="s">
        <v>19</v>
      </c>
      <c r="L463" s="270"/>
      <c r="M463" s="271" t="s">
        <v>19</v>
      </c>
      <c r="N463" s="272" t="s">
        <v>47</v>
      </c>
      <c r="O463" s="85"/>
      <c r="P463" s="212">
        <f>O463*H463</f>
        <v>0</v>
      </c>
      <c r="Q463" s="212">
        <v>0</v>
      </c>
      <c r="R463" s="212">
        <f>Q463*H463</f>
        <v>0</v>
      </c>
      <c r="S463" s="212">
        <v>0</v>
      </c>
      <c r="T463" s="213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4" t="s">
        <v>566</v>
      </c>
      <c r="AT463" s="214" t="s">
        <v>536</v>
      </c>
      <c r="AU463" s="214" t="s">
        <v>81</v>
      </c>
      <c r="AY463" s="18" t="s">
        <v>116</v>
      </c>
      <c r="BE463" s="215">
        <f>IF(N463="základní",J463,0)</f>
        <v>0</v>
      </c>
      <c r="BF463" s="215">
        <f>IF(N463="snížená",J463,0)</f>
        <v>0</v>
      </c>
      <c r="BG463" s="215">
        <f>IF(N463="zákl. přenesená",J463,0)</f>
        <v>0</v>
      </c>
      <c r="BH463" s="215">
        <f>IF(N463="sníž. přenesená",J463,0)</f>
        <v>0</v>
      </c>
      <c r="BI463" s="215">
        <f>IF(N463="nulová",J463,0)</f>
        <v>0</v>
      </c>
      <c r="BJ463" s="18" t="s">
        <v>81</v>
      </c>
      <c r="BK463" s="215">
        <f>ROUND(I463*H463,2)</f>
        <v>0</v>
      </c>
      <c r="BL463" s="18" t="s">
        <v>121</v>
      </c>
      <c r="BM463" s="214" t="s">
        <v>663</v>
      </c>
    </row>
    <row r="464" s="2" customFormat="1" ht="16.5" customHeight="1">
      <c r="A464" s="39"/>
      <c r="B464" s="40"/>
      <c r="C464" s="263" t="s">
        <v>664</v>
      </c>
      <c r="D464" s="263" t="s">
        <v>536</v>
      </c>
      <c r="E464" s="264" t="s">
        <v>665</v>
      </c>
      <c r="F464" s="265" t="s">
        <v>666</v>
      </c>
      <c r="G464" s="266" t="s">
        <v>575</v>
      </c>
      <c r="H464" s="267">
        <v>48</v>
      </c>
      <c r="I464" s="268"/>
      <c r="J464" s="269">
        <f>ROUND(I464*H464,2)</f>
        <v>0</v>
      </c>
      <c r="K464" s="265" t="s">
        <v>19</v>
      </c>
      <c r="L464" s="270"/>
      <c r="M464" s="271" t="s">
        <v>19</v>
      </c>
      <c r="N464" s="272" t="s">
        <v>47</v>
      </c>
      <c r="O464" s="85"/>
      <c r="P464" s="212">
        <f>O464*H464</f>
        <v>0</v>
      </c>
      <c r="Q464" s="212">
        <v>0</v>
      </c>
      <c r="R464" s="212">
        <f>Q464*H464</f>
        <v>0</v>
      </c>
      <c r="S464" s="212">
        <v>0</v>
      </c>
      <c r="T464" s="213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4" t="s">
        <v>566</v>
      </c>
      <c r="AT464" s="214" t="s">
        <v>536</v>
      </c>
      <c r="AU464" s="214" t="s">
        <v>81</v>
      </c>
      <c r="AY464" s="18" t="s">
        <v>116</v>
      </c>
      <c r="BE464" s="215">
        <f>IF(N464="základní",J464,0)</f>
        <v>0</v>
      </c>
      <c r="BF464" s="215">
        <f>IF(N464="snížená",J464,0)</f>
        <v>0</v>
      </c>
      <c r="BG464" s="215">
        <f>IF(N464="zákl. přenesená",J464,0)</f>
        <v>0</v>
      </c>
      <c r="BH464" s="215">
        <f>IF(N464="sníž. přenesená",J464,0)</f>
        <v>0</v>
      </c>
      <c r="BI464" s="215">
        <f>IF(N464="nulová",J464,0)</f>
        <v>0</v>
      </c>
      <c r="BJ464" s="18" t="s">
        <v>81</v>
      </c>
      <c r="BK464" s="215">
        <f>ROUND(I464*H464,2)</f>
        <v>0</v>
      </c>
      <c r="BL464" s="18" t="s">
        <v>121</v>
      </c>
      <c r="BM464" s="214" t="s">
        <v>667</v>
      </c>
    </row>
    <row r="465" s="2" customFormat="1" ht="16.5" customHeight="1">
      <c r="A465" s="39"/>
      <c r="B465" s="40"/>
      <c r="C465" s="263" t="s">
        <v>668</v>
      </c>
      <c r="D465" s="263" t="s">
        <v>536</v>
      </c>
      <c r="E465" s="264" t="s">
        <v>669</v>
      </c>
      <c r="F465" s="265" t="s">
        <v>670</v>
      </c>
      <c r="G465" s="266" t="s">
        <v>575</v>
      </c>
      <c r="H465" s="267">
        <v>258</v>
      </c>
      <c r="I465" s="268"/>
      <c r="J465" s="269">
        <f>ROUND(I465*H465,2)</f>
        <v>0</v>
      </c>
      <c r="K465" s="265" t="s">
        <v>19</v>
      </c>
      <c r="L465" s="270"/>
      <c r="M465" s="271" t="s">
        <v>19</v>
      </c>
      <c r="N465" s="272" t="s">
        <v>47</v>
      </c>
      <c r="O465" s="85"/>
      <c r="P465" s="212">
        <f>O465*H465</f>
        <v>0</v>
      </c>
      <c r="Q465" s="212">
        <v>0</v>
      </c>
      <c r="R465" s="212">
        <f>Q465*H465</f>
        <v>0</v>
      </c>
      <c r="S465" s="212">
        <v>0</v>
      </c>
      <c r="T465" s="213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4" t="s">
        <v>566</v>
      </c>
      <c r="AT465" s="214" t="s">
        <v>536</v>
      </c>
      <c r="AU465" s="214" t="s">
        <v>81</v>
      </c>
      <c r="AY465" s="18" t="s">
        <v>116</v>
      </c>
      <c r="BE465" s="215">
        <f>IF(N465="základní",J465,0)</f>
        <v>0</v>
      </c>
      <c r="BF465" s="215">
        <f>IF(N465="snížená",J465,0)</f>
        <v>0</v>
      </c>
      <c r="BG465" s="215">
        <f>IF(N465="zákl. přenesená",J465,0)</f>
        <v>0</v>
      </c>
      <c r="BH465" s="215">
        <f>IF(N465="sníž. přenesená",J465,0)</f>
        <v>0</v>
      </c>
      <c r="BI465" s="215">
        <f>IF(N465="nulová",J465,0)</f>
        <v>0</v>
      </c>
      <c r="BJ465" s="18" t="s">
        <v>81</v>
      </c>
      <c r="BK465" s="215">
        <f>ROUND(I465*H465,2)</f>
        <v>0</v>
      </c>
      <c r="BL465" s="18" t="s">
        <v>121</v>
      </c>
      <c r="BM465" s="214" t="s">
        <v>671</v>
      </c>
    </row>
    <row r="466" s="2" customFormat="1" ht="16.5" customHeight="1">
      <c r="A466" s="39"/>
      <c r="B466" s="40"/>
      <c r="C466" s="263" t="s">
        <v>672</v>
      </c>
      <c r="D466" s="263" t="s">
        <v>536</v>
      </c>
      <c r="E466" s="264" t="s">
        <v>673</v>
      </c>
      <c r="F466" s="265" t="s">
        <v>674</v>
      </c>
      <c r="G466" s="266" t="s">
        <v>575</v>
      </c>
      <c r="H466" s="267">
        <v>6</v>
      </c>
      <c r="I466" s="268"/>
      <c r="J466" s="269">
        <f>ROUND(I466*H466,2)</f>
        <v>0</v>
      </c>
      <c r="K466" s="265" t="s">
        <v>19</v>
      </c>
      <c r="L466" s="270"/>
      <c r="M466" s="271" t="s">
        <v>19</v>
      </c>
      <c r="N466" s="272" t="s">
        <v>47</v>
      </c>
      <c r="O466" s="85"/>
      <c r="P466" s="212">
        <f>O466*H466</f>
        <v>0</v>
      </c>
      <c r="Q466" s="212">
        <v>0</v>
      </c>
      <c r="R466" s="212">
        <f>Q466*H466</f>
        <v>0</v>
      </c>
      <c r="S466" s="212">
        <v>0</v>
      </c>
      <c r="T466" s="213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4" t="s">
        <v>566</v>
      </c>
      <c r="AT466" s="214" t="s">
        <v>536</v>
      </c>
      <c r="AU466" s="214" t="s">
        <v>81</v>
      </c>
      <c r="AY466" s="18" t="s">
        <v>116</v>
      </c>
      <c r="BE466" s="215">
        <f>IF(N466="základní",J466,0)</f>
        <v>0</v>
      </c>
      <c r="BF466" s="215">
        <f>IF(N466="snížená",J466,0)</f>
        <v>0</v>
      </c>
      <c r="BG466" s="215">
        <f>IF(N466="zákl. přenesená",J466,0)</f>
        <v>0</v>
      </c>
      <c r="BH466" s="215">
        <f>IF(N466="sníž. přenesená",J466,0)</f>
        <v>0</v>
      </c>
      <c r="BI466" s="215">
        <f>IF(N466="nulová",J466,0)</f>
        <v>0</v>
      </c>
      <c r="BJ466" s="18" t="s">
        <v>81</v>
      </c>
      <c r="BK466" s="215">
        <f>ROUND(I466*H466,2)</f>
        <v>0</v>
      </c>
      <c r="BL466" s="18" t="s">
        <v>121</v>
      </c>
      <c r="BM466" s="214" t="s">
        <v>675</v>
      </c>
    </row>
    <row r="467" s="2" customFormat="1" ht="16.5" customHeight="1">
      <c r="A467" s="39"/>
      <c r="B467" s="40"/>
      <c r="C467" s="263" t="s">
        <v>532</v>
      </c>
      <c r="D467" s="263" t="s">
        <v>536</v>
      </c>
      <c r="E467" s="264" t="s">
        <v>676</v>
      </c>
      <c r="F467" s="265" t="s">
        <v>677</v>
      </c>
      <c r="G467" s="266" t="s">
        <v>575</v>
      </c>
      <c r="H467" s="267">
        <v>143</v>
      </c>
      <c r="I467" s="268"/>
      <c r="J467" s="269">
        <f>ROUND(I467*H467,2)</f>
        <v>0</v>
      </c>
      <c r="K467" s="265" t="s">
        <v>19</v>
      </c>
      <c r="L467" s="270"/>
      <c r="M467" s="271" t="s">
        <v>19</v>
      </c>
      <c r="N467" s="272" t="s">
        <v>47</v>
      </c>
      <c r="O467" s="85"/>
      <c r="P467" s="212">
        <f>O467*H467</f>
        <v>0</v>
      </c>
      <c r="Q467" s="212">
        <v>0</v>
      </c>
      <c r="R467" s="212">
        <f>Q467*H467</f>
        <v>0</v>
      </c>
      <c r="S467" s="212">
        <v>0</v>
      </c>
      <c r="T467" s="213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4" t="s">
        <v>566</v>
      </c>
      <c r="AT467" s="214" t="s">
        <v>536</v>
      </c>
      <c r="AU467" s="214" t="s">
        <v>81</v>
      </c>
      <c r="AY467" s="18" t="s">
        <v>116</v>
      </c>
      <c r="BE467" s="215">
        <f>IF(N467="základní",J467,0)</f>
        <v>0</v>
      </c>
      <c r="BF467" s="215">
        <f>IF(N467="snížená",J467,0)</f>
        <v>0</v>
      </c>
      <c r="BG467" s="215">
        <f>IF(N467="zákl. přenesená",J467,0)</f>
        <v>0</v>
      </c>
      <c r="BH467" s="215">
        <f>IF(N467="sníž. přenesená",J467,0)</f>
        <v>0</v>
      </c>
      <c r="BI467" s="215">
        <f>IF(N467="nulová",J467,0)</f>
        <v>0</v>
      </c>
      <c r="BJ467" s="18" t="s">
        <v>81</v>
      </c>
      <c r="BK467" s="215">
        <f>ROUND(I467*H467,2)</f>
        <v>0</v>
      </c>
      <c r="BL467" s="18" t="s">
        <v>121</v>
      </c>
      <c r="BM467" s="214" t="s">
        <v>678</v>
      </c>
    </row>
    <row r="468" s="2" customFormat="1" ht="16.5" customHeight="1">
      <c r="A468" s="39"/>
      <c r="B468" s="40"/>
      <c r="C468" s="263" t="s">
        <v>679</v>
      </c>
      <c r="D468" s="263" t="s">
        <v>536</v>
      </c>
      <c r="E468" s="264" t="s">
        <v>680</v>
      </c>
      <c r="F468" s="265" t="s">
        <v>681</v>
      </c>
      <c r="G468" s="266" t="s">
        <v>575</v>
      </c>
      <c r="H468" s="267">
        <v>53</v>
      </c>
      <c r="I468" s="268"/>
      <c r="J468" s="269">
        <f>ROUND(I468*H468,2)</f>
        <v>0</v>
      </c>
      <c r="K468" s="265" t="s">
        <v>19</v>
      </c>
      <c r="L468" s="270"/>
      <c r="M468" s="271" t="s">
        <v>19</v>
      </c>
      <c r="N468" s="272" t="s">
        <v>47</v>
      </c>
      <c r="O468" s="85"/>
      <c r="P468" s="212">
        <f>O468*H468</f>
        <v>0</v>
      </c>
      <c r="Q468" s="212">
        <v>0</v>
      </c>
      <c r="R468" s="212">
        <f>Q468*H468</f>
        <v>0</v>
      </c>
      <c r="S468" s="212">
        <v>0</v>
      </c>
      <c r="T468" s="213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14" t="s">
        <v>566</v>
      </c>
      <c r="AT468" s="214" t="s">
        <v>536</v>
      </c>
      <c r="AU468" s="214" t="s">
        <v>81</v>
      </c>
      <c r="AY468" s="18" t="s">
        <v>116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18" t="s">
        <v>81</v>
      </c>
      <c r="BK468" s="215">
        <f>ROUND(I468*H468,2)</f>
        <v>0</v>
      </c>
      <c r="BL468" s="18" t="s">
        <v>121</v>
      </c>
      <c r="BM468" s="214" t="s">
        <v>682</v>
      </c>
    </row>
    <row r="469" s="2" customFormat="1" ht="16.5" customHeight="1">
      <c r="A469" s="39"/>
      <c r="B469" s="40"/>
      <c r="C469" s="263" t="s">
        <v>683</v>
      </c>
      <c r="D469" s="263" t="s">
        <v>536</v>
      </c>
      <c r="E469" s="264" t="s">
        <v>684</v>
      </c>
      <c r="F469" s="265" t="s">
        <v>681</v>
      </c>
      <c r="G469" s="266" t="s">
        <v>575</v>
      </c>
      <c r="H469" s="267">
        <v>286</v>
      </c>
      <c r="I469" s="268"/>
      <c r="J469" s="269">
        <f>ROUND(I469*H469,2)</f>
        <v>0</v>
      </c>
      <c r="K469" s="265" t="s">
        <v>19</v>
      </c>
      <c r="L469" s="270"/>
      <c r="M469" s="271" t="s">
        <v>19</v>
      </c>
      <c r="N469" s="272" t="s">
        <v>47</v>
      </c>
      <c r="O469" s="85"/>
      <c r="P469" s="212">
        <f>O469*H469</f>
        <v>0</v>
      </c>
      <c r="Q469" s="212">
        <v>0</v>
      </c>
      <c r="R469" s="212">
        <f>Q469*H469</f>
        <v>0</v>
      </c>
      <c r="S469" s="212">
        <v>0</v>
      </c>
      <c r="T469" s="213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4" t="s">
        <v>566</v>
      </c>
      <c r="AT469" s="214" t="s">
        <v>536</v>
      </c>
      <c r="AU469" s="214" t="s">
        <v>81</v>
      </c>
      <c r="AY469" s="18" t="s">
        <v>116</v>
      </c>
      <c r="BE469" s="215">
        <f>IF(N469="základní",J469,0)</f>
        <v>0</v>
      </c>
      <c r="BF469" s="215">
        <f>IF(N469="snížená",J469,0)</f>
        <v>0</v>
      </c>
      <c r="BG469" s="215">
        <f>IF(N469="zákl. přenesená",J469,0)</f>
        <v>0</v>
      </c>
      <c r="BH469" s="215">
        <f>IF(N469="sníž. přenesená",J469,0)</f>
        <v>0</v>
      </c>
      <c r="BI469" s="215">
        <f>IF(N469="nulová",J469,0)</f>
        <v>0</v>
      </c>
      <c r="BJ469" s="18" t="s">
        <v>81</v>
      </c>
      <c r="BK469" s="215">
        <f>ROUND(I469*H469,2)</f>
        <v>0</v>
      </c>
      <c r="BL469" s="18" t="s">
        <v>121</v>
      </c>
      <c r="BM469" s="214" t="s">
        <v>685</v>
      </c>
    </row>
    <row r="470" s="2" customFormat="1" ht="16.5" customHeight="1">
      <c r="A470" s="39"/>
      <c r="B470" s="40"/>
      <c r="C470" s="263" t="s">
        <v>686</v>
      </c>
      <c r="D470" s="263" t="s">
        <v>536</v>
      </c>
      <c r="E470" s="264" t="s">
        <v>687</v>
      </c>
      <c r="F470" s="265" t="s">
        <v>688</v>
      </c>
      <c r="G470" s="266" t="s">
        <v>575</v>
      </c>
      <c r="H470" s="267">
        <v>572</v>
      </c>
      <c r="I470" s="268"/>
      <c r="J470" s="269">
        <f>ROUND(I470*H470,2)</f>
        <v>0</v>
      </c>
      <c r="K470" s="265" t="s">
        <v>19</v>
      </c>
      <c r="L470" s="270"/>
      <c r="M470" s="271" t="s">
        <v>19</v>
      </c>
      <c r="N470" s="272" t="s">
        <v>47</v>
      </c>
      <c r="O470" s="85"/>
      <c r="P470" s="212">
        <f>O470*H470</f>
        <v>0</v>
      </c>
      <c r="Q470" s="212">
        <v>0</v>
      </c>
      <c r="R470" s="212">
        <f>Q470*H470</f>
        <v>0</v>
      </c>
      <c r="S470" s="212">
        <v>0</v>
      </c>
      <c r="T470" s="213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4" t="s">
        <v>566</v>
      </c>
      <c r="AT470" s="214" t="s">
        <v>536</v>
      </c>
      <c r="AU470" s="214" t="s">
        <v>81</v>
      </c>
      <c r="AY470" s="18" t="s">
        <v>116</v>
      </c>
      <c r="BE470" s="215">
        <f>IF(N470="základní",J470,0)</f>
        <v>0</v>
      </c>
      <c r="BF470" s="215">
        <f>IF(N470="snížená",J470,0)</f>
        <v>0</v>
      </c>
      <c r="BG470" s="215">
        <f>IF(N470="zákl. přenesená",J470,0)</f>
        <v>0</v>
      </c>
      <c r="BH470" s="215">
        <f>IF(N470="sníž. přenesená",J470,0)</f>
        <v>0</v>
      </c>
      <c r="BI470" s="215">
        <f>IF(N470="nulová",J470,0)</f>
        <v>0</v>
      </c>
      <c r="BJ470" s="18" t="s">
        <v>81</v>
      </c>
      <c r="BK470" s="215">
        <f>ROUND(I470*H470,2)</f>
        <v>0</v>
      </c>
      <c r="BL470" s="18" t="s">
        <v>121</v>
      </c>
      <c r="BM470" s="214" t="s">
        <v>689</v>
      </c>
    </row>
    <row r="471" s="2" customFormat="1" ht="16.5" customHeight="1">
      <c r="A471" s="39"/>
      <c r="B471" s="40"/>
      <c r="C471" s="263" t="s">
        <v>690</v>
      </c>
      <c r="D471" s="263" t="s">
        <v>536</v>
      </c>
      <c r="E471" s="264" t="s">
        <v>691</v>
      </c>
      <c r="F471" s="265" t="s">
        <v>692</v>
      </c>
      <c r="G471" s="266" t="s">
        <v>575</v>
      </c>
      <c r="H471" s="267">
        <v>96</v>
      </c>
      <c r="I471" s="268"/>
      <c r="J471" s="269">
        <f>ROUND(I471*H471,2)</f>
        <v>0</v>
      </c>
      <c r="K471" s="265" t="s">
        <v>19</v>
      </c>
      <c r="L471" s="270"/>
      <c r="M471" s="271" t="s">
        <v>19</v>
      </c>
      <c r="N471" s="272" t="s">
        <v>47</v>
      </c>
      <c r="O471" s="85"/>
      <c r="P471" s="212">
        <f>O471*H471</f>
        <v>0</v>
      </c>
      <c r="Q471" s="212">
        <v>0</v>
      </c>
      <c r="R471" s="212">
        <f>Q471*H471</f>
        <v>0</v>
      </c>
      <c r="S471" s="212">
        <v>0</v>
      </c>
      <c r="T471" s="213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4" t="s">
        <v>566</v>
      </c>
      <c r="AT471" s="214" t="s">
        <v>536</v>
      </c>
      <c r="AU471" s="214" t="s">
        <v>81</v>
      </c>
      <c r="AY471" s="18" t="s">
        <v>116</v>
      </c>
      <c r="BE471" s="215">
        <f>IF(N471="základní",J471,0)</f>
        <v>0</v>
      </c>
      <c r="BF471" s="215">
        <f>IF(N471="snížená",J471,0)</f>
        <v>0</v>
      </c>
      <c r="BG471" s="215">
        <f>IF(N471="zákl. přenesená",J471,0)</f>
        <v>0</v>
      </c>
      <c r="BH471" s="215">
        <f>IF(N471="sníž. přenesená",J471,0)</f>
        <v>0</v>
      </c>
      <c r="BI471" s="215">
        <f>IF(N471="nulová",J471,0)</f>
        <v>0</v>
      </c>
      <c r="BJ471" s="18" t="s">
        <v>81</v>
      </c>
      <c r="BK471" s="215">
        <f>ROUND(I471*H471,2)</f>
        <v>0</v>
      </c>
      <c r="BL471" s="18" t="s">
        <v>121</v>
      </c>
      <c r="BM471" s="214" t="s">
        <v>693</v>
      </c>
    </row>
    <row r="472" s="2" customFormat="1" ht="16.5" customHeight="1">
      <c r="A472" s="39"/>
      <c r="B472" s="40"/>
      <c r="C472" s="263" t="s">
        <v>694</v>
      </c>
      <c r="D472" s="263" t="s">
        <v>536</v>
      </c>
      <c r="E472" s="264" t="s">
        <v>695</v>
      </c>
      <c r="F472" s="265" t="s">
        <v>696</v>
      </c>
      <c r="G472" s="266" t="s">
        <v>575</v>
      </c>
      <c r="H472" s="267">
        <v>136</v>
      </c>
      <c r="I472" s="268"/>
      <c r="J472" s="269">
        <f>ROUND(I472*H472,2)</f>
        <v>0</v>
      </c>
      <c r="K472" s="265" t="s">
        <v>19</v>
      </c>
      <c r="L472" s="270"/>
      <c r="M472" s="271" t="s">
        <v>19</v>
      </c>
      <c r="N472" s="272" t="s">
        <v>47</v>
      </c>
      <c r="O472" s="85"/>
      <c r="P472" s="212">
        <f>O472*H472</f>
        <v>0</v>
      </c>
      <c r="Q472" s="212">
        <v>0</v>
      </c>
      <c r="R472" s="212">
        <f>Q472*H472</f>
        <v>0</v>
      </c>
      <c r="S472" s="212">
        <v>0</v>
      </c>
      <c r="T472" s="213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4" t="s">
        <v>566</v>
      </c>
      <c r="AT472" s="214" t="s">
        <v>536</v>
      </c>
      <c r="AU472" s="214" t="s">
        <v>81</v>
      </c>
      <c r="AY472" s="18" t="s">
        <v>116</v>
      </c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18" t="s">
        <v>81</v>
      </c>
      <c r="BK472" s="215">
        <f>ROUND(I472*H472,2)</f>
        <v>0</v>
      </c>
      <c r="BL472" s="18" t="s">
        <v>121</v>
      </c>
      <c r="BM472" s="214" t="s">
        <v>697</v>
      </c>
    </row>
    <row r="473" s="2" customFormat="1" ht="16.5" customHeight="1">
      <c r="A473" s="39"/>
      <c r="B473" s="40"/>
      <c r="C473" s="263" t="s">
        <v>698</v>
      </c>
      <c r="D473" s="263" t="s">
        <v>536</v>
      </c>
      <c r="E473" s="264" t="s">
        <v>699</v>
      </c>
      <c r="F473" s="265" t="s">
        <v>696</v>
      </c>
      <c r="G473" s="266" t="s">
        <v>575</v>
      </c>
      <c r="H473" s="267">
        <v>102</v>
      </c>
      <c r="I473" s="268"/>
      <c r="J473" s="269">
        <f>ROUND(I473*H473,2)</f>
        <v>0</v>
      </c>
      <c r="K473" s="265" t="s">
        <v>19</v>
      </c>
      <c r="L473" s="270"/>
      <c r="M473" s="271" t="s">
        <v>19</v>
      </c>
      <c r="N473" s="272" t="s">
        <v>47</v>
      </c>
      <c r="O473" s="85"/>
      <c r="P473" s="212">
        <f>O473*H473</f>
        <v>0</v>
      </c>
      <c r="Q473" s="212">
        <v>0</v>
      </c>
      <c r="R473" s="212">
        <f>Q473*H473</f>
        <v>0</v>
      </c>
      <c r="S473" s="212">
        <v>0</v>
      </c>
      <c r="T473" s="213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14" t="s">
        <v>566</v>
      </c>
      <c r="AT473" s="214" t="s">
        <v>536</v>
      </c>
      <c r="AU473" s="214" t="s">
        <v>81</v>
      </c>
      <c r="AY473" s="18" t="s">
        <v>116</v>
      </c>
      <c r="BE473" s="215">
        <f>IF(N473="základní",J473,0)</f>
        <v>0</v>
      </c>
      <c r="BF473" s="215">
        <f>IF(N473="snížená",J473,0)</f>
        <v>0</v>
      </c>
      <c r="BG473" s="215">
        <f>IF(N473="zákl. přenesená",J473,0)</f>
        <v>0</v>
      </c>
      <c r="BH473" s="215">
        <f>IF(N473="sníž. přenesená",J473,0)</f>
        <v>0</v>
      </c>
      <c r="BI473" s="215">
        <f>IF(N473="nulová",J473,0)</f>
        <v>0</v>
      </c>
      <c r="BJ473" s="18" t="s">
        <v>81</v>
      </c>
      <c r="BK473" s="215">
        <f>ROUND(I473*H473,2)</f>
        <v>0</v>
      </c>
      <c r="BL473" s="18" t="s">
        <v>121</v>
      </c>
      <c r="BM473" s="214" t="s">
        <v>700</v>
      </c>
    </row>
    <row r="474" s="2" customFormat="1" ht="16.5" customHeight="1">
      <c r="A474" s="39"/>
      <c r="B474" s="40"/>
      <c r="C474" s="263" t="s">
        <v>701</v>
      </c>
      <c r="D474" s="263" t="s">
        <v>536</v>
      </c>
      <c r="E474" s="264" t="s">
        <v>702</v>
      </c>
      <c r="F474" s="265" t="s">
        <v>703</v>
      </c>
      <c r="G474" s="266" t="s">
        <v>575</v>
      </c>
      <c r="H474" s="267">
        <v>54</v>
      </c>
      <c r="I474" s="268"/>
      <c r="J474" s="269">
        <f>ROUND(I474*H474,2)</f>
        <v>0</v>
      </c>
      <c r="K474" s="265" t="s">
        <v>19</v>
      </c>
      <c r="L474" s="270"/>
      <c r="M474" s="271" t="s">
        <v>19</v>
      </c>
      <c r="N474" s="272" t="s">
        <v>47</v>
      </c>
      <c r="O474" s="85"/>
      <c r="P474" s="212">
        <f>O474*H474</f>
        <v>0</v>
      </c>
      <c r="Q474" s="212">
        <v>0</v>
      </c>
      <c r="R474" s="212">
        <f>Q474*H474</f>
        <v>0</v>
      </c>
      <c r="S474" s="212">
        <v>0</v>
      </c>
      <c r="T474" s="213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4" t="s">
        <v>566</v>
      </c>
      <c r="AT474" s="214" t="s">
        <v>536</v>
      </c>
      <c r="AU474" s="214" t="s">
        <v>81</v>
      </c>
      <c r="AY474" s="18" t="s">
        <v>116</v>
      </c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18" t="s">
        <v>81</v>
      </c>
      <c r="BK474" s="215">
        <f>ROUND(I474*H474,2)</f>
        <v>0</v>
      </c>
      <c r="BL474" s="18" t="s">
        <v>121</v>
      </c>
      <c r="BM474" s="214" t="s">
        <v>704</v>
      </c>
    </row>
    <row r="475" s="2" customFormat="1" ht="16.5" customHeight="1">
      <c r="A475" s="39"/>
      <c r="B475" s="40"/>
      <c r="C475" s="263" t="s">
        <v>705</v>
      </c>
      <c r="D475" s="263" t="s">
        <v>536</v>
      </c>
      <c r="E475" s="264" t="s">
        <v>706</v>
      </c>
      <c r="F475" s="265" t="s">
        <v>605</v>
      </c>
      <c r="G475" s="266" t="s">
        <v>575</v>
      </c>
      <c r="H475" s="267">
        <v>54</v>
      </c>
      <c r="I475" s="268"/>
      <c r="J475" s="269">
        <f>ROUND(I475*H475,2)</f>
        <v>0</v>
      </c>
      <c r="K475" s="265" t="s">
        <v>19</v>
      </c>
      <c r="L475" s="270"/>
      <c r="M475" s="271" t="s">
        <v>19</v>
      </c>
      <c r="N475" s="272" t="s">
        <v>47</v>
      </c>
      <c r="O475" s="85"/>
      <c r="P475" s="212">
        <f>O475*H475</f>
        <v>0</v>
      </c>
      <c r="Q475" s="212">
        <v>0</v>
      </c>
      <c r="R475" s="212">
        <f>Q475*H475</f>
        <v>0</v>
      </c>
      <c r="S475" s="212">
        <v>0</v>
      </c>
      <c r="T475" s="213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4" t="s">
        <v>566</v>
      </c>
      <c r="AT475" s="214" t="s">
        <v>536</v>
      </c>
      <c r="AU475" s="214" t="s">
        <v>81</v>
      </c>
      <c r="AY475" s="18" t="s">
        <v>116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18" t="s">
        <v>81</v>
      </c>
      <c r="BK475" s="215">
        <f>ROUND(I475*H475,2)</f>
        <v>0</v>
      </c>
      <c r="BL475" s="18" t="s">
        <v>121</v>
      </c>
      <c r="BM475" s="214" t="s">
        <v>707</v>
      </c>
    </row>
    <row r="476" s="2" customFormat="1" ht="16.5" customHeight="1">
      <c r="A476" s="39"/>
      <c r="B476" s="40"/>
      <c r="C476" s="263" t="s">
        <v>708</v>
      </c>
      <c r="D476" s="263" t="s">
        <v>536</v>
      </c>
      <c r="E476" s="264" t="s">
        <v>709</v>
      </c>
      <c r="F476" s="265" t="s">
        <v>601</v>
      </c>
      <c r="G476" s="266" t="s">
        <v>575</v>
      </c>
      <c r="H476" s="267">
        <v>147</v>
      </c>
      <c r="I476" s="268"/>
      <c r="J476" s="269">
        <f>ROUND(I476*H476,2)</f>
        <v>0</v>
      </c>
      <c r="K476" s="265" t="s">
        <v>19</v>
      </c>
      <c r="L476" s="270"/>
      <c r="M476" s="271" t="s">
        <v>19</v>
      </c>
      <c r="N476" s="272" t="s">
        <v>47</v>
      </c>
      <c r="O476" s="85"/>
      <c r="P476" s="212">
        <f>O476*H476</f>
        <v>0</v>
      </c>
      <c r="Q476" s="212">
        <v>0</v>
      </c>
      <c r="R476" s="212">
        <f>Q476*H476</f>
        <v>0</v>
      </c>
      <c r="S476" s="212">
        <v>0</v>
      </c>
      <c r="T476" s="213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4" t="s">
        <v>566</v>
      </c>
      <c r="AT476" s="214" t="s">
        <v>536</v>
      </c>
      <c r="AU476" s="214" t="s">
        <v>81</v>
      </c>
      <c r="AY476" s="18" t="s">
        <v>116</v>
      </c>
      <c r="BE476" s="215">
        <f>IF(N476="základní",J476,0)</f>
        <v>0</v>
      </c>
      <c r="BF476" s="215">
        <f>IF(N476="snížená",J476,0)</f>
        <v>0</v>
      </c>
      <c r="BG476" s="215">
        <f>IF(N476="zákl. přenesená",J476,0)</f>
        <v>0</v>
      </c>
      <c r="BH476" s="215">
        <f>IF(N476="sníž. přenesená",J476,0)</f>
        <v>0</v>
      </c>
      <c r="BI476" s="215">
        <f>IF(N476="nulová",J476,0)</f>
        <v>0</v>
      </c>
      <c r="BJ476" s="18" t="s">
        <v>81</v>
      </c>
      <c r="BK476" s="215">
        <f>ROUND(I476*H476,2)</f>
        <v>0</v>
      </c>
      <c r="BL476" s="18" t="s">
        <v>121</v>
      </c>
      <c r="BM476" s="214" t="s">
        <v>710</v>
      </c>
    </row>
    <row r="477" s="2" customFormat="1" ht="16.5" customHeight="1">
      <c r="A477" s="39"/>
      <c r="B477" s="40"/>
      <c r="C477" s="263" t="s">
        <v>539</v>
      </c>
      <c r="D477" s="263" t="s">
        <v>536</v>
      </c>
      <c r="E477" s="264" t="s">
        <v>711</v>
      </c>
      <c r="F477" s="265" t="s">
        <v>712</v>
      </c>
      <c r="G477" s="266" t="s">
        <v>575</v>
      </c>
      <c r="H477" s="267">
        <v>24</v>
      </c>
      <c r="I477" s="268"/>
      <c r="J477" s="269">
        <f>ROUND(I477*H477,2)</f>
        <v>0</v>
      </c>
      <c r="K477" s="265" t="s">
        <v>19</v>
      </c>
      <c r="L477" s="270"/>
      <c r="M477" s="271" t="s">
        <v>19</v>
      </c>
      <c r="N477" s="272" t="s">
        <v>47</v>
      </c>
      <c r="O477" s="85"/>
      <c r="P477" s="212">
        <f>O477*H477</f>
        <v>0</v>
      </c>
      <c r="Q477" s="212">
        <v>0</v>
      </c>
      <c r="R477" s="212">
        <f>Q477*H477</f>
        <v>0</v>
      </c>
      <c r="S477" s="212">
        <v>0</v>
      </c>
      <c r="T477" s="21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4" t="s">
        <v>566</v>
      </c>
      <c r="AT477" s="214" t="s">
        <v>536</v>
      </c>
      <c r="AU477" s="214" t="s">
        <v>81</v>
      </c>
      <c r="AY477" s="18" t="s">
        <v>116</v>
      </c>
      <c r="BE477" s="215">
        <f>IF(N477="základní",J477,0)</f>
        <v>0</v>
      </c>
      <c r="BF477" s="215">
        <f>IF(N477="snížená",J477,0)</f>
        <v>0</v>
      </c>
      <c r="BG477" s="215">
        <f>IF(N477="zákl. přenesená",J477,0)</f>
        <v>0</v>
      </c>
      <c r="BH477" s="215">
        <f>IF(N477="sníž. přenesená",J477,0)</f>
        <v>0</v>
      </c>
      <c r="BI477" s="215">
        <f>IF(N477="nulová",J477,0)</f>
        <v>0</v>
      </c>
      <c r="BJ477" s="18" t="s">
        <v>81</v>
      </c>
      <c r="BK477" s="215">
        <f>ROUND(I477*H477,2)</f>
        <v>0</v>
      </c>
      <c r="BL477" s="18" t="s">
        <v>121</v>
      </c>
      <c r="BM477" s="214" t="s">
        <v>713</v>
      </c>
    </row>
    <row r="478" s="2" customFormat="1" ht="16.5" customHeight="1">
      <c r="A478" s="39"/>
      <c r="B478" s="40"/>
      <c r="C478" s="263" t="s">
        <v>714</v>
      </c>
      <c r="D478" s="263" t="s">
        <v>536</v>
      </c>
      <c r="E478" s="264" t="s">
        <v>715</v>
      </c>
      <c r="F478" s="265" t="s">
        <v>716</v>
      </c>
      <c r="G478" s="266" t="s">
        <v>575</v>
      </c>
      <c r="H478" s="267">
        <v>54</v>
      </c>
      <c r="I478" s="268"/>
      <c r="J478" s="269">
        <f>ROUND(I478*H478,2)</f>
        <v>0</v>
      </c>
      <c r="K478" s="265" t="s">
        <v>19</v>
      </c>
      <c r="L478" s="270"/>
      <c r="M478" s="271" t="s">
        <v>19</v>
      </c>
      <c r="N478" s="272" t="s">
        <v>47</v>
      </c>
      <c r="O478" s="85"/>
      <c r="P478" s="212">
        <f>O478*H478</f>
        <v>0</v>
      </c>
      <c r="Q478" s="212">
        <v>0</v>
      </c>
      <c r="R478" s="212">
        <f>Q478*H478</f>
        <v>0</v>
      </c>
      <c r="S478" s="212">
        <v>0</v>
      </c>
      <c r="T478" s="213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4" t="s">
        <v>566</v>
      </c>
      <c r="AT478" s="214" t="s">
        <v>536</v>
      </c>
      <c r="AU478" s="214" t="s">
        <v>81</v>
      </c>
      <c r="AY478" s="18" t="s">
        <v>116</v>
      </c>
      <c r="BE478" s="215">
        <f>IF(N478="základní",J478,0)</f>
        <v>0</v>
      </c>
      <c r="BF478" s="215">
        <f>IF(N478="snížená",J478,0)</f>
        <v>0</v>
      </c>
      <c r="BG478" s="215">
        <f>IF(N478="zákl. přenesená",J478,0)</f>
        <v>0</v>
      </c>
      <c r="BH478" s="215">
        <f>IF(N478="sníž. přenesená",J478,0)</f>
        <v>0</v>
      </c>
      <c r="BI478" s="215">
        <f>IF(N478="nulová",J478,0)</f>
        <v>0</v>
      </c>
      <c r="BJ478" s="18" t="s">
        <v>81</v>
      </c>
      <c r="BK478" s="215">
        <f>ROUND(I478*H478,2)</f>
        <v>0</v>
      </c>
      <c r="BL478" s="18" t="s">
        <v>121</v>
      </c>
      <c r="BM478" s="214" t="s">
        <v>717</v>
      </c>
    </row>
    <row r="479" s="2" customFormat="1" ht="16.5" customHeight="1">
      <c r="A479" s="39"/>
      <c r="B479" s="40"/>
      <c r="C479" s="263" t="s">
        <v>718</v>
      </c>
      <c r="D479" s="263" t="s">
        <v>536</v>
      </c>
      <c r="E479" s="264" t="s">
        <v>719</v>
      </c>
      <c r="F479" s="265" t="s">
        <v>720</v>
      </c>
      <c r="G479" s="266" t="s">
        <v>575</v>
      </c>
      <c r="H479" s="267">
        <v>54</v>
      </c>
      <c r="I479" s="268"/>
      <c r="J479" s="269">
        <f>ROUND(I479*H479,2)</f>
        <v>0</v>
      </c>
      <c r="K479" s="265" t="s">
        <v>19</v>
      </c>
      <c r="L479" s="270"/>
      <c r="M479" s="271" t="s">
        <v>19</v>
      </c>
      <c r="N479" s="272" t="s">
        <v>47</v>
      </c>
      <c r="O479" s="85"/>
      <c r="P479" s="212">
        <f>O479*H479</f>
        <v>0</v>
      </c>
      <c r="Q479" s="212">
        <v>0</v>
      </c>
      <c r="R479" s="212">
        <f>Q479*H479</f>
        <v>0</v>
      </c>
      <c r="S479" s="212">
        <v>0</v>
      </c>
      <c r="T479" s="213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4" t="s">
        <v>566</v>
      </c>
      <c r="AT479" s="214" t="s">
        <v>536</v>
      </c>
      <c r="AU479" s="214" t="s">
        <v>81</v>
      </c>
      <c r="AY479" s="18" t="s">
        <v>116</v>
      </c>
      <c r="BE479" s="215">
        <f>IF(N479="základní",J479,0)</f>
        <v>0</v>
      </c>
      <c r="BF479" s="215">
        <f>IF(N479="snížená",J479,0)</f>
        <v>0</v>
      </c>
      <c r="BG479" s="215">
        <f>IF(N479="zákl. přenesená",J479,0)</f>
        <v>0</v>
      </c>
      <c r="BH479" s="215">
        <f>IF(N479="sníž. přenesená",J479,0)</f>
        <v>0</v>
      </c>
      <c r="BI479" s="215">
        <f>IF(N479="nulová",J479,0)</f>
        <v>0</v>
      </c>
      <c r="BJ479" s="18" t="s">
        <v>81</v>
      </c>
      <c r="BK479" s="215">
        <f>ROUND(I479*H479,2)</f>
        <v>0</v>
      </c>
      <c r="BL479" s="18" t="s">
        <v>121</v>
      </c>
      <c r="BM479" s="214" t="s">
        <v>721</v>
      </c>
    </row>
    <row r="480" s="2" customFormat="1" ht="16.5" customHeight="1">
      <c r="A480" s="39"/>
      <c r="B480" s="40"/>
      <c r="C480" s="263" t="s">
        <v>722</v>
      </c>
      <c r="D480" s="263" t="s">
        <v>536</v>
      </c>
      <c r="E480" s="264" t="s">
        <v>723</v>
      </c>
      <c r="F480" s="265" t="s">
        <v>724</v>
      </c>
      <c r="G480" s="266" t="s">
        <v>575</v>
      </c>
      <c r="H480" s="267">
        <v>54</v>
      </c>
      <c r="I480" s="268"/>
      <c r="J480" s="269">
        <f>ROUND(I480*H480,2)</f>
        <v>0</v>
      </c>
      <c r="K480" s="265" t="s">
        <v>19</v>
      </c>
      <c r="L480" s="270"/>
      <c r="M480" s="271" t="s">
        <v>19</v>
      </c>
      <c r="N480" s="272" t="s">
        <v>47</v>
      </c>
      <c r="O480" s="85"/>
      <c r="P480" s="212">
        <f>O480*H480</f>
        <v>0</v>
      </c>
      <c r="Q480" s="212">
        <v>0</v>
      </c>
      <c r="R480" s="212">
        <f>Q480*H480</f>
        <v>0</v>
      </c>
      <c r="S480" s="212">
        <v>0</v>
      </c>
      <c r="T480" s="213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4" t="s">
        <v>566</v>
      </c>
      <c r="AT480" s="214" t="s">
        <v>536</v>
      </c>
      <c r="AU480" s="214" t="s">
        <v>81</v>
      </c>
      <c r="AY480" s="18" t="s">
        <v>116</v>
      </c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18" t="s">
        <v>81</v>
      </c>
      <c r="BK480" s="215">
        <f>ROUND(I480*H480,2)</f>
        <v>0</v>
      </c>
      <c r="BL480" s="18" t="s">
        <v>121</v>
      </c>
      <c r="BM480" s="214" t="s">
        <v>725</v>
      </c>
    </row>
    <row r="481" s="2" customFormat="1" ht="16.5" customHeight="1">
      <c r="A481" s="39"/>
      <c r="B481" s="40"/>
      <c r="C481" s="263" t="s">
        <v>726</v>
      </c>
      <c r="D481" s="263" t="s">
        <v>536</v>
      </c>
      <c r="E481" s="264" t="s">
        <v>727</v>
      </c>
      <c r="F481" s="265" t="s">
        <v>654</v>
      </c>
      <c r="G481" s="266" t="s">
        <v>575</v>
      </c>
      <c r="H481" s="267">
        <v>49</v>
      </c>
      <c r="I481" s="268"/>
      <c r="J481" s="269">
        <f>ROUND(I481*H481,2)</f>
        <v>0</v>
      </c>
      <c r="K481" s="265" t="s">
        <v>19</v>
      </c>
      <c r="L481" s="270"/>
      <c r="M481" s="271" t="s">
        <v>19</v>
      </c>
      <c r="N481" s="272" t="s">
        <v>47</v>
      </c>
      <c r="O481" s="85"/>
      <c r="P481" s="212">
        <f>O481*H481</f>
        <v>0</v>
      </c>
      <c r="Q481" s="212">
        <v>0</v>
      </c>
      <c r="R481" s="212">
        <f>Q481*H481</f>
        <v>0</v>
      </c>
      <c r="S481" s="212">
        <v>0</v>
      </c>
      <c r="T481" s="213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14" t="s">
        <v>566</v>
      </c>
      <c r="AT481" s="214" t="s">
        <v>536</v>
      </c>
      <c r="AU481" s="214" t="s">
        <v>81</v>
      </c>
      <c r="AY481" s="18" t="s">
        <v>116</v>
      </c>
      <c r="BE481" s="215">
        <f>IF(N481="základní",J481,0)</f>
        <v>0</v>
      </c>
      <c r="BF481" s="215">
        <f>IF(N481="snížená",J481,0)</f>
        <v>0</v>
      </c>
      <c r="BG481" s="215">
        <f>IF(N481="zákl. přenesená",J481,0)</f>
        <v>0</v>
      </c>
      <c r="BH481" s="215">
        <f>IF(N481="sníž. přenesená",J481,0)</f>
        <v>0</v>
      </c>
      <c r="BI481" s="215">
        <f>IF(N481="nulová",J481,0)</f>
        <v>0</v>
      </c>
      <c r="BJ481" s="18" t="s">
        <v>81</v>
      </c>
      <c r="BK481" s="215">
        <f>ROUND(I481*H481,2)</f>
        <v>0</v>
      </c>
      <c r="BL481" s="18" t="s">
        <v>121</v>
      </c>
      <c r="BM481" s="214" t="s">
        <v>728</v>
      </c>
    </row>
    <row r="482" s="2" customFormat="1" ht="16.5" customHeight="1">
      <c r="A482" s="39"/>
      <c r="B482" s="40"/>
      <c r="C482" s="263" t="s">
        <v>729</v>
      </c>
      <c r="D482" s="263" t="s">
        <v>536</v>
      </c>
      <c r="E482" s="264" t="s">
        <v>730</v>
      </c>
      <c r="F482" s="265" t="s">
        <v>731</v>
      </c>
      <c r="G482" s="266" t="s">
        <v>575</v>
      </c>
      <c r="H482" s="267">
        <v>185</v>
      </c>
      <c r="I482" s="268"/>
      <c r="J482" s="269">
        <f>ROUND(I482*H482,2)</f>
        <v>0</v>
      </c>
      <c r="K482" s="265" t="s">
        <v>19</v>
      </c>
      <c r="L482" s="270"/>
      <c r="M482" s="271" t="s">
        <v>19</v>
      </c>
      <c r="N482" s="272" t="s">
        <v>47</v>
      </c>
      <c r="O482" s="85"/>
      <c r="P482" s="212">
        <f>O482*H482</f>
        <v>0</v>
      </c>
      <c r="Q482" s="212">
        <v>0</v>
      </c>
      <c r="R482" s="212">
        <f>Q482*H482</f>
        <v>0</v>
      </c>
      <c r="S482" s="212">
        <v>0</v>
      </c>
      <c r="T482" s="213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4" t="s">
        <v>566</v>
      </c>
      <c r="AT482" s="214" t="s">
        <v>536</v>
      </c>
      <c r="AU482" s="214" t="s">
        <v>81</v>
      </c>
      <c r="AY482" s="18" t="s">
        <v>116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18" t="s">
        <v>81</v>
      </c>
      <c r="BK482" s="215">
        <f>ROUND(I482*H482,2)</f>
        <v>0</v>
      </c>
      <c r="BL482" s="18" t="s">
        <v>121</v>
      </c>
      <c r="BM482" s="214" t="s">
        <v>732</v>
      </c>
    </row>
    <row r="483" s="2" customFormat="1" ht="16.5" customHeight="1">
      <c r="A483" s="39"/>
      <c r="B483" s="40"/>
      <c r="C483" s="263" t="s">
        <v>733</v>
      </c>
      <c r="D483" s="263" t="s">
        <v>536</v>
      </c>
      <c r="E483" s="264" t="s">
        <v>734</v>
      </c>
      <c r="F483" s="265" t="s">
        <v>735</v>
      </c>
      <c r="G483" s="266" t="s">
        <v>575</v>
      </c>
      <c r="H483" s="267">
        <v>30</v>
      </c>
      <c r="I483" s="268"/>
      <c r="J483" s="269">
        <f>ROUND(I483*H483,2)</f>
        <v>0</v>
      </c>
      <c r="K483" s="265" t="s">
        <v>19</v>
      </c>
      <c r="L483" s="270"/>
      <c r="M483" s="271" t="s">
        <v>19</v>
      </c>
      <c r="N483" s="272" t="s">
        <v>47</v>
      </c>
      <c r="O483" s="85"/>
      <c r="P483" s="212">
        <f>O483*H483</f>
        <v>0</v>
      </c>
      <c r="Q483" s="212">
        <v>0</v>
      </c>
      <c r="R483" s="212">
        <f>Q483*H483</f>
        <v>0</v>
      </c>
      <c r="S483" s="212">
        <v>0</v>
      </c>
      <c r="T483" s="213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4" t="s">
        <v>566</v>
      </c>
      <c r="AT483" s="214" t="s">
        <v>536</v>
      </c>
      <c r="AU483" s="214" t="s">
        <v>81</v>
      </c>
      <c r="AY483" s="18" t="s">
        <v>116</v>
      </c>
      <c r="BE483" s="215">
        <f>IF(N483="základní",J483,0)</f>
        <v>0</v>
      </c>
      <c r="BF483" s="215">
        <f>IF(N483="snížená",J483,0)</f>
        <v>0</v>
      </c>
      <c r="BG483" s="215">
        <f>IF(N483="zákl. přenesená",J483,0)</f>
        <v>0</v>
      </c>
      <c r="BH483" s="215">
        <f>IF(N483="sníž. přenesená",J483,0)</f>
        <v>0</v>
      </c>
      <c r="BI483" s="215">
        <f>IF(N483="nulová",J483,0)</f>
        <v>0</v>
      </c>
      <c r="BJ483" s="18" t="s">
        <v>81</v>
      </c>
      <c r="BK483" s="215">
        <f>ROUND(I483*H483,2)</f>
        <v>0</v>
      </c>
      <c r="BL483" s="18" t="s">
        <v>121</v>
      </c>
      <c r="BM483" s="214" t="s">
        <v>736</v>
      </c>
    </row>
    <row r="484" s="2" customFormat="1" ht="16.5" customHeight="1">
      <c r="A484" s="39"/>
      <c r="B484" s="40"/>
      <c r="C484" s="263" t="s">
        <v>737</v>
      </c>
      <c r="D484" s="263" t="s">
        <v>536</v>
      </c>
      <c r="E484" s="264" t="s">
        <v>738</v>
      </c>
      <c r="F484" s="265" t="s">
        <v>587</v>
      </c>
      <c r="G484" s="266" t="s">
        <v>575</v>
      </c>
      <c r="H484" s="267">
        <v>147</v>
      </c>
      <c r="I484" s="268"/>
      <c r="J484" s="269">
        <f>ROUND(I484*H484,2)</f>
        <v>0</v>
      </c>
      <c r="K484" s="265" t="s">
        <v>19</v>
      </c>
      <c r="L484" s="270"/>
      <c r="M484" s="271" t="s">
        <v>19</v>
      </c>
      <c r="N484" s="272" t="s">
        <v>47</v>
      </c>
      <c r="O484" s="85"/>
      <c r="P484" s="212">
        <f>O484*H484</f>
        <v>0</v>
      </c>
      <c r="Q484" s="212">
        <v>0</v>
      </c>
      <c r="R484" s="212">
        <f>Q484*H484</f>
        <v>0</v>
      </c>
      <c r="S484" s="212">
        <v>0</v>
      </c>
      <c r="T484" s="213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4" t="s">
        <v>566</v>
      </c>
      <c r="AT484" s="214" t="s">
        <v>536</v>
      </c>
      <c r="AU484" s="214" t="s">
        <v>81</v>
      </c>
      <c r="AY484" s="18" t="s">
        <v>116</v>
      </c>
      <c r="BE484" s="215">
        <f>IF(N484="základní",J484,0)</f>
        <v>0</v>
      </c>
      <c r="BF484" s="215">
        <f>IF(N484="snížená",J484,0)</f>
        <v>0</v>
      </c>
      <c r="BG484" s="215">
        <f>IF(N484="zákl. přenesená",J484,0)</f>
        <v>0</v>
      </c>
      <c r="BH484" s="215">
        <f>IF(N484="sníž. přenesená",J484,0)</f>
        <v>0</v>
      </c>
      <c r="BI484" s="215">
        <f>IF(N484="nulová",J484,0)</f>
        <v>0</v>
      </c>
      <c r="BJ484" s="18" t="s">
        <v>81</v>
      </c>
      <c r="BK484" s="215">
        <f>ROUND(I484*H484,2)</f>
        <v>0</v>
      </c>
      <c r="BL484" s="18" t="s">
        <v>121</v>
      </c>
      <c r="BM484" s="214" t="s">
        <v>739</v>
      </c>
    </row>
    <row r="485" s="2" customFormat="1" ht="16.5" customHeight="1">
      <c r="A485" s="39"/>
      <c r="B485" s="40"/>
      <c r="C485" s="263" t="s">
        <v>740</v>
      </c>
      <c r="D485" s="263" t="s">
        <v>536</v>
      </c>
      <c r="E485" s="264" t="s">
        <v>741</v>
      </c>
      <c r="F485" s="265" t="s">
        <v>594</v>
      </c>
      <c r="G485" s="266" t="s">
        <v>575</v>
      </c>
      <c r="H485" s="267">
        <v>1</v>
      </c>
      <c r="I485" s="268"/>
      <c r="J485" s="269">
        <f>ROUND(I485*H485,2)</f>
        <v>0</v>
      </c>
      <c r="K485" s="265" t="s">
        <v>19</v>
      </c>
      <c r="L485" s="270"/>
      <c r="M485" s="271" t="s">
        <v>19</v>
      </c>
      <c r="N485" s="272" t="s">
        <v>47</v>
      </c>
      <c r="O485" s="85"/>
      <c r="P485" s="212">
        <f>O485*H485</f>
        <v>0</v>
      </c>
      <c r="Q485" s="212">
        <v>0</v>
      </c>
      <c r="R485" s="212">
        <f>Q485*H485</f>
        <v>0</v>
      </c>
      <c r="S485" s="212">
        <v>0</v>
      </c>
      <c r="T485" s="213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4" t="s">
        <v>566</v>
      </c>
      <c r="AT485" s="214" t="s">
        <v>536</v>
      </c>
      <c r="AU485" s="214" t="s">
        <v>81</v>
      </c>
      <c r="AY485" s="18" t="s">
        <v>116</v>
      </c>
      <c r="BE485" s="215">
        <f>IF(N485="základní",J485,0)</f>
        <v>0</v>
      </c>
      <c r="BF485" s="215">
        <f>IF(N485="snížená",J485,0)</f>
        <v>0</v>
      </c>
      <c r="BG485" s="215">
        <f>IF(N485="zákl. přenesená",J485,0)</f>
        <v>0</v>
      </c>
      <c r="BH485" s="215">
        <f>IF(N485="sníž. přenesená",J485,0)</f>
        <v>0</v>
      </c>
      <c r="BI485" s="215">
        <f>IF(N485="nulová",J485,0)</f>
        <v>0</v>
      </c>
      <c r="BJ485" s="18" t="s">
        <v>81</v>
      </c>
      <c r="BK485" s="215">
        <f>ROUND(I485*H485,2)</f>
        <v>0</v>
      </c>
      <c r="BL485" s="18" t="s">
        <v>121</v>
      </c>
      <c r="BM485" s="214" t="s">
        <v>742</v>
      </c>
    </row>
    <row r="486" s="2" customFormat="1" ht="16.5" customHeight="1">
      <c r="A486" s="39"/>
      <c r="B486" s="40"/>
      <c r="C486" s="263" t="s">
        <v>743</v>
      </c>
      <c r="D486" s="263" t="s">
        <v>536</v>
      </c>
      <c r="E486" s="264" t="s">
        <v>744</v>
      </c>
      <c r="F486" s="265" t="s">
        <v>594</v>
      </c>
      <c r="G486" s="266" t="s">
        <v>575</v>
      </c>
      <c r="H486" s="267">
        <v>2</v>
      </c>
      <c r="I486" s="268"/>
      <c r="J486" s="269">
        <f>ROUND(I486*H486,2)</f>
        <v>0</v>
      </c>
      <c r="K486" s="265" t="s">
        <v>19</v>
      </c>
      <c r="L486" s="270"/>
      <c r="M486" s="271" t="s">
        <v>19</v>
      </c>
      <c r="N486" s="272" t="s">
        <v>47</v>
      </c>
      <c r="O486" s="85"/>
      <c r="P486" s="212">
        <f>O486*H486</f>
        <v>0</v>
      </c>
      <c r="Q486" s="212">
        <v>0</v>
      </c>
      <c r="R486" s="212">
        <f>Q486*H486</f>
        <v>0</v>
      </c>
      <c r="S486" s="212">
        <v>0</v>
      </c>
      <c r="T486" s="213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4" t="s">
        <v>566</v>
      </c>
      <c r="AT486" s="214" t="s">
        <v>536</v>
      </c>
      <c r="AU486" s="214" t="s">
        <v>81</v>
      </c>
      <c r="AY486" s="18" t="s">
        <v>116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18" t="s">
        <v>81</v>
      </c>
      <c r="BK486" s="215">
        <f>ROUND(I486*H486,2)</f>
        <v>0</v>
      </c>
      <c r="BL486" s="18" t="s">
        <v>121</v>
      </c>
      <c r="BM486" s="214" t="s">
        <v>745</v>
      </c>
    </row>
    <row r="487" s="2" customFormat="1" ht="16.5" customHeight="1">
      <c r="A487" s="39"/>
      <c r="B487" s="40"/>
      <c r="C487" s="263" t="s">
        <v>746</v>
      </c>
      <c r="D487" s="263" t="s">
        <v>536</v>
      </c>
      <c r="E487" s="264" t="s">
        <v>747</v>
      </c>
      <c r="F487" s="265" t="s">
        <v>748</v>
      </c>
      <c r="G487" s="266" t="s">
        <v>575</v>
      </c>
      <c r="H487" s="267">
        <v>2</v>
      </c>
      <c r="I487" s="268"/>
      <c r="J487" s="269">
        <f>ROUND(I487*H487,2)</f>
        <v>0</v>
      </c>
      <c r="K487" s="265" t="s">
        <v>19</v>
      </c>
      <c r="L487" s="270"/>
      <c r="M487" s="271" t="s">
        <v>19</v>
      </c>
      <c r="N487" s="272" t="s">
        <v>47</v>
      </c>
      <c r="O487" s="85"/>
      <c r="P487" s="212">
        <f>O487*H487</f>
        <v>0</v>
      </c>
      <c r="Q487" s="212">
        <v>0</v>
      </c>
      <c r="R487" s="212">
        <f>Q487*H487</f>
        <v>0</v>
      </c>
      <c r="S487" s="212">
        <v>0</v>
      </c>
      <c r="T487" s="213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4" t="s">
        <v>566</v>
      </c>
      <c r="AT487" s="214" t="s">
        <v>536</v>
      </c>
      <c r="AU487" s="214" t="s">
        <v>81</v>
      </c>
      <c r="AY487" s="18" t="s">
        <v>116</v>
      </c>
      <c r="BE487" s="215">
        <f>IF(N487="základní",J487,0)</f>
        <v>0</v>
      </c>
      <c r="BF487" s="215">
        <f>IF(N487="snížená",J487,0)</f>
        <v>0</v>
      </c>
      <c r="BG487" s="215">
        <f>IF(N487="zákl. přenesená",J487,0)</f>
        <v>0</v>
      </c>
      <c r="BH487" s="215">
        <f>IF(N487="sníž. přenesená",J487,0)</f>
        <v>0</v>
      </c>
      <c r="BI487" s="215">
        <f>IF(N487="nulová",J487,0)</f>
        <v>0</v>
      </c>
      <c r="BJ487" s="18" t="s">
        <v>81</v>
      </c>
      <c r="BK487" s="215">
        <f>ROUND(I487*H487,2)</f>
        <v>0</v>
      </c>
      <c r="BL487" s="18" t="s">
        <v>121</v>
      </c>
      <c r="BM487" s="214" t="s">
        <v>749</v>
      </c>
    </row>
    <row r="488" s="2" customFormat="1" ht="16.5" customHeight="1">
      <c r="A488" s="39"/>
      <c r="B488" s="40"/>
      <c r="C488" s="263" t="s">
        <v>750</v>
      </c>
      <c r="D488" s="263" t="s">
        <v>536</v>
      </c>
      <c r="E488" s="264" t="s">
        <v>751</v>
      </c>
      <c r="F488" s="265" t="s">
        <v>752</v>
      </c>
      <c r="G488" s="266" t="s">
        <v>575</v>
      </c>
      <c r="H488" s="267">
        <v>2</v>
      </c>
      <c r="I488" s="268"/>
      <c r="J488" s="269">
        <f>ROUND(I488*H488,2)</f>
        <v>0</v>
      </c>
      <c r="K488" s="265" t="s">
        <v>19</v>
      </c>
      <c r="L488" s="270"/>
      <c r="M488" s="271" t="s">
        <v>19</v>
      </c>
      <c r="N488" s="272" t="s">
        <v>47</v>
      </c>
      <c r="O488" s="85"/>
      <c r="P488" s="212">
        <f>O488*H488</f>
        <v>0</v>
      </c>
      <c r="Q488" s="212">
        <v>0</v>
      </c>
      <c r="R488" s="212">
        <f>Q488*H488</f>
        <v>0</v>
      </c>
      <c r="S488" s="212">
        <v>0</v>
      </c>
      <c r="T488" s="213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4" t="s">
        <v>566</v>
      </c>
      <c r="AT488" s="214" t="s">
        <v>536</v>
      </c>
      <c r="AU488" s="214" t="s">
        <v>81</v>
      </c>
      <c r="AY488" s="18" t="s">
        <v>116</v>
      </c>
      <c r="BE488" s="215">
        <f>IF(N488="základní",J488,0)</f>
        <v>0</v>
      </c>
      <c r="BF488" s="215">
        <f>IF(N488="snížená",J488,0)</f>
        <v>0</v>
      </c>
      <c r="BG488" s="215">
        <f>IF(N488="zákl. přenesená",J488,0)</f>
        <v>0</v>
      </c>
      <c r="BH488" s="215">
        <f>IF(N488="sníž. přenesená",J488,0)</f>
        <v>0</v>
      </c>
      <c r="BI488" s="215">
        <f>IF(N488="nulová",J488,0)</f>
        <v>0</v>
      </c>
      <c r="BJ488" s="18" t="s">
        <v>81</v>
      </c>
      <c r="BK488" s="215">
        <f>ROUND(I488*H488,2)</f>
        <v>0</v>
      </c>
      <c r="BL488" s="18" t="s">
        <v>121</v>
      </c>
      <c r="BM488" s="214" t="s">
        <v>753</v>
      </c>
    </row>
    <row r="489" s="2" customFormat="1" ht="16.5" customHeight="1">
      <c r="A489" s="39"/>
      <c r="B489" s="40"/>
      <c r="C489" s="263" t="s">
        <v>754</v>
      </c>
      <c r="D489" s="263" t="s">
        <v>536</v>
      </c>
      <c r="E489" s="264" t="s">
        <v>755</v>
      </c>
      <c r="F489" s="265" t="s">
        <v>752</v>
      </c>
      <c r="G489" s="266" t="s">
        <v>575</v>
      </c>
      <c r="H489" s="267">
        <v>2</v>
      </c>
      <c r="I489" s="268"/>
      <c r="J489" s="269">
        <f>ROUND(I489*H489,2)</f>
        <v>0</v>
      </c>
      <c r="K489" s="265" t="s">
        <v>19</v>
      </c>
      <c r="L489" s="270"/>
      <c r="M489" s="271" t="s">
        <v>19</v>
      </c>
      <c r="N489" s="272" t="s">
        <v>47</v>
      </c>
      <c r="O489" s="85"/>
      <c r="P489" s="212">
        <f>O489*H489</f>
        <v>0</v>
      </c>
      <c r="Q489" s="212">
        <v>0</v>
      </c>
      <c r="R489" s="212">
        <f>Q489*H489</f>
        <v>0</v>
      </c>
      <c r="S489" s="212">
        <v>0</v>
      </c>
      <c r="T489" s="213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4" t="s">
        <v>566</v>
      </c>
      <c r="AT489" s="214" t="s">
        <v>536</v>
      </c>
      <c r="AU489" s="214" t="s">
        <v>81</v>
      </c>
      <c r="AY489" s="18" t="s">
        <v>116</v>
      </c>
      <c r="BE489" s="215">
        <f>IF(N489="základní",J489,0)</f>
        <v>0</v>
      </c>
      <c r="BF489" s="215">
        <f>IF(N489="snížená",J489,0)</f>
        <v>0</v>
      </c>
      <c r="BG489" s="215">
        <f>IF(N489="zákl. přenesená",J489,0)</f>
        <v>0</v>
      </c>
      <c r="BH489" s="215">
        <f>IF(N489="sníž. přenesená",J489,0)</f>
        <v>0</v>
      </c>
      <c r="BI489" s="215">
        <f>IF(N489="nulová",J489,0)</f>
        <v>0</v>
      </c>
      <c r="BJ489" s="18" t="s">
        <v>81</v>
      </c>
      <c r="BK489" s="215">
        <f>ROUND(I489*H489,2)</f>
        <v>0</v>
      </c>
      <c r="BL489" s="18" t="s">
        <v>121</v>
      </c>
      <c r="BM489" s="214" t="s">
        <v>756</v>
      </c>
    </row>
    <row r="490" s="2" customFormat="1" ht="16.5" customHeight="1">
      <c r="A490" s="39"/>
      <c r="B490" s="40"/>
      <c r="C490" s="263" t="s">
        <v>757</v>
      </c>
      <c r="D490" s="263" t="s">
        <v>536</v>
      </c>
      <c r="E490" s="264" t="s">
        <v>758</v>
      </c>
      <c r="F490" s="265" t="s">
        <v>759</v>
      </c>
      <c r="G490" s="266" t="s">
        <v>575</v>
      </c>
      <c r="H490" s="267">
        <v>4</v>
      </c>
      <c r="I490" s="268"/>
      <c r="J490" s="269">
        <f>ROUND(I490*H490,2)</f>
        <v>0</v>
      </c>
      <c r="K490" s="265" t="s">
        <v>19</v>
      </c>
      <c r="L490" s="270"/>
      <c r="M490" s="271" t="s">
        <v>19</v>
      </c>
      <c r="N490" s="272" t="s">
        <v>47</v>
      </c>
      <c r="O490" s="85"/>
      <c r="P490" s="212">
        <f>O490*H490</f>
        <v>0</v>
      </c>
      <c r="Q490" s="212">
        <v>0</v>
      </c>
      <c r="R490" s="212">
        <f>Q490*H490</f>
        <v>0</v>
      </c>
      <c r="S490" s="212">
        <v>0</v>
      </c>
      <c r="T490" s="213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4" t="s">
        <v>566</v>
      </c>
      <c r="AT490" s="214" t="s">
        <v>536</v>
      </c>
      <c r="AU490" s="214" t="s">
        <v>81</v>
      </c>
      <c r="AY490" s="18" t="s">
        <v>116</v>
      </c>
      <c r="BE490" s="215">
        <f>IF(N490="základní",J490,0)</f>
        <v>0</v>
      </c>
      <c r="BF490" s="215">
        <f>IF(N490="snížená",J490,0)</f>
        <v>0</v>
      </c>
      <c r="BG490" s="215">
        <f>IF(N490="zákl. přenesená",J490,0)</f>
        <v>0</v>
      </c>
      <c r="BH490" s="215">
        <f>IF(N490="sníž. přenesená",J490,0)</f>
        <v>0</v>
      </c>
      <c r="BI490" s="215">
        <f>IF(N490="nulová",J490,0)</f>
        <v>0</v>
      </c>
      <c r="BJ490" s="18" t="s">
        <v>81</v>
      </c>
      <c r="BK490" s="215">
        <f>ROUND(I490*H490,2)</f>
        <v>0</v>
      </c>
      <c r="BL490" s="18" t="s">
        <v>121</v>
      </c>
      <c r="BM490" s="214" t="s">
        <v>760</v>
      </c>
    </row>
    <row r="491" s="2" customFormat="1" ht="16.5" customHeight="1">
      <c r="A491" s="39"/>
      <c r="B491" s="40"/>
      <c r="C491" s="263" t="s">
        <v>761</v>
      </c>
      <c r="D491" s="263" t="s">
        <v>536</v>
      </c>
      <c r="E491" s="264" t="s">
        <v>762</v>
      </c>
      <c r="F491" s="265" t="s">
        <v>763</v>
      </c>
      <c r="G491" s="266" t="s">
        <v>575</v>
      </c>
      <c r="H491" s="267">
        <v>1</v>
      </c>
      <c r="I491" s="268"/>
      <c r="J491" s="269">
        <f>ROUND(I491*H491,2)</f>
        <v>0</v>
      </c>
      <c r="K491" s="265" t="s">
        <v>19</v>
      </c>
      <c r="L491" s="270"/>
      <c r="M491" s="271" t="s">
        <v>19</v>
      </c>
      <c r="N491" s="272" t="s">
        <v>47</v>
      </c>
      <c r="O491" s="85"/>
      <c r="P491" s="212">
        <f>O491*H491</f>
        <v>0</v>
      </c>
      <c r="Q491" s="212">
        <v>0</v>
      </c>
      <c r="R491" s="212">
        <f>Q491*H491</f>
        <v>0</v>
      </c>
      <c r="S491" s="212">
        <v>0</v>
      </c>
      <c r="T491" s="213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14" t="s">
        <v>566</v>
      </c>
      <c r="AT491" s="214" t="s">
        <v>536</v>
      </c>
      <c r="AU491" s="214" t="s">
        <v>81</v>
      </c>
      <c r="AY491" s="18" t="s">
        <v>116</v>
      </c>
      <c r="BE491" s="215">
        <f>IF(N491="základní",J491,0)</f>
        <v>0</v>
      </c>
      <c r="BF491" s="215">
        <f>IF(N491="snížená",J491,0)</f>
        <v>0</v>
      </c>
      <c r="BG491" s="215">
        <f>IF(N491="zákl. přenesená",J491,0)</f>
        <v>0</v>
      </c>
      <c r="BH491" s="215">
        <f>IF(N491="sníž. přenesená",J491,0)</f>
        <v>0</v>
      </c>
      <c r="BI491" s="215">
        <f>IF(N491="nulová",J491,0)</f>
        <v>0</v>
      </c>
      <c r="BJ491" s="18" t="s">
        <v>81</v>
      </c>
      <c r="BK491" s="215">
        <f>ROUND(I491*H491,2)</f>
        <v>0</v>
      </c>
      <c r="BL491" s="18" t="s">
        <v>121</v>
      </c>
      <c r="BM491" s="214" t="s">
        <v>764</v>
      </c>
    </row>
    <row r="492" s="2" customFormat="1" ht="16.5" customHeight="1">
      <c r="A492" s="39"/>
      <c r="B492" s="40"/>
      <c r="C492" s="263" t="s">
        <v>367</v>
      </c>
      <c r="D492" s="263" t="s">
        <v>536</v>
      </c>
      <c r="E492" s="264" t="s">
        <v>765</v>
      </c>
      <c r="F492" s="265" t="s">
        <v>766</v>
      </c>
      <c r="G492" s="266" t="s">
        <v>575</v>
      </c>
      <c r="H492" s="267">
        <v>1</v>
      </c>
      <c r="I492" s="268"/>
      <c r="J492" s="269">
        <f>ROUND(I492*H492,2)</f>
        <v>0</v>
      </c>
      <c r="K492" s="265" t="s">
        <v>19</v>
      </c>
      <c r="L492" s="270"/>
      <c r="M492" s="271" t="s">
        <v>19</v>
      </c>
      <c r="N492" s="272" t="s">
        <v>47</v>
      </c>
      <c r="O492" s="85"/>
      <c r="P492" s="212">
        <f>O492*H492</f>
        <v>0</v>
      </c>
      <c r="Q492" s="212">
        <v>0</v>
      </c>
      <c r="R492" s="212">
        <f>Q492*H492</f>
        <v>0</v>
      </c>
      <c r="S492" s="212">
        <v>0</v>
      </c>
      <c r="T492" s="213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4" t="s">
        <v>566</v>
      </c>
      <c r="AT492" s="214" t="s">
        <v>536</v>
      </c>
      <c r="AU492" s="214" t="s">
        <v>81</v>
      </c>
      <c r="AY492" s="18" t="s">
        <v>116</v>
      </c>
      <c r="BE492" s="215">
        <f>IF(N492="základní",J492,0)</f>
        <v>0</v>
      </c>
      <c r="BF492" s="215">
        <f>IF(N492="snížená",J492,0)</f>
        <v>0</v>
      </c>
      <c r="BG492" s="215">
        <f>IF(N492="zákl. přenesená",J492,0)</f>
        <v>0</v>
      </c>
      <c r="BH492" s="215">
        <f>IF(N492="sníž. přenesená",J492,0)</f>
        <v>0</v>
      </c>
      <c r="BI492" s="215">
        <f>IF(N492="nulová",J492,0)</f>
        <v>0</v>
      </c>
      <c r="BJ492" s="18" t="s">
        <v>81</v>
      </c>
      <c r="BK492" s="215">
        <f>ROUND(I492*H492,2)</f>
        <v>0</v>
      </c>
      <c r="BL492" s="18" t="s">
        <v>121</v>
      </c>
      <c r="BM492" s="214" t="s">
        <v>767</v>
      </c>
    </row>
    <row r="493" s="2" customFormat="1" ht="16.5" customHeight="1">
      <c r="A493" s="39"/>
      <c r="B493" s="40"/>
      <c r="C493" s="263" t="s">
        <v>768</v>
      </c>
      <c r="D493" s="263" t="s">
        <v>536</v>
      </c>
      <c r="E493" s="264" t="s">
        <v>769</v>
      </c>
      <c r="F493" s="265" t="s">
        <v>770</v>
      </c>
      <c r="G493" s="266" t="s">
        <v>575</v>
      </c>
      <c r="H493" s="267">
        <v>2</v>
      </c>
      <c r="I493" s="268"/>
      <c r="J493" s="269">
        <f>ROUND(I493*H493,2)</f>
        <v>0</v>
      </c>
      <c r="K493" s="265" t="s">
        <v>19</v>
      </c>
      <c r="L493" s="270"/>
      <c r="M493" s="271" t="s">
        <v>19</v>
      </c>
      <c r="N493" s="272" t="s">
        <v>47</v>
      </c>
      <c r="O493" s="85"/>
      <c r="P493" s="212">
        <f>O493*H493</f>
        <v>0</v>
      </c>
      <c r="Q493" s="212">
        <v>0</v>
      </c>
      <c r="R493" s="212">
        <f>Q493*H493</f>
        <v>0</v>
      </c>
      <c r="S493" s="212">
        <v>0</v>
      </c>
      <c r="T493" s="213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4" t="s">
        <v>566</v>
      </c>
      <c r="AT493" s="214" t="s">
        <v>536</v>
      </c>
      <c r="AU493" s="214" t="s">
        <v>81</v>
      </c>
      <c r="AY493" s="18" t="s">
        <v>116</v>
      </c>
      <c r="BE493" s="215">
        <f>IF(N493="základní",J493,0)</f>
        <v>0</v>
      </c>
      <c r="BF493" s="215">
        <f>IF(N493="snížená",J493,0)</f>
        <v>0</v>
      </c>
      <c r="BG493" s="215">
        <f>IF(N493="zákl. přenesená",J493,0)</f>
        <v>0</v>
      </c>
      <c r="BH493" s="215">
        <f>IF(N493="sníž. přenesená",J493,0)</f>
        <v>0</v>
      </c>
      <c r="BI493" s="215">
        <f>IF(N493="nulová",J493,0)</f>
        <v>0</v>
      </c>
      <c r="BJ493" s="18" t="s">
        <v>81</v>
      </c>
      <c r="BK493" s="215">
        <f>ROUND(I493*H493,2)</f>
        <v>0</v>
      </c>
      <c r="BL493" s="18" t="s">
        <v>121</v>
      </c>
      <c r="BM493" s="214" t="s">
        <v>771</v>
      </c>
    </row>
    <row r="494" s="2" customFormat="1" ht="16.5" customHeight="1">
      <c r="A494" s="39"/>
      <c r="B494" s="40"/>
      <c r="C494" s="263" t="s">
        <v>772</v>
      </c>
      <c r="D494" s="263" t="s">
        <v>536</v>
      </c>
      <c r="E494" s="264" t="s">
        <v>773</v>
      </c>
      <c r="F494" s="265" t="s">
        <v>670</v>
      </c>
      <c r="G494" s="266" t="s">
        <v>575</v>
      </c>
      <c r="H494" s="267">
        <v>118</v>
      </c>
      <c r="I494" s="268"/>
      <c r="J494" s="269">
        <f>ROUND(I494*H494,2)</f>
        <v>0</v>
      </c>
      <c r="K494" s="265" t="s">
        <v>19</v>
      </c>
      <c r="L494" s="270"/>
      <c r="M494" s="271" t="s">
        <v>19</v>
      </c>
      <c r="N494" s="272" t="s">
        <v>47</v>
      </c>
      <c r="O494" s="85"/>
      <c r="P494" s="212">
        <f>O494*H494</f>
        <v>0</v>
      </c>
      <c r="Q494" s="212">
        <v>0</v>
      </c>
      <c r="R494" s="212">
        <f>Q494*H494</f>
        <v>0</v>
      </c>
      <c r="S494" s="212">
        <v>0</v>
      </c>
      <c r="T494" s="213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4" t="s">
        <v>566</v>
      </c>
      <c r="AT494" s="214" t="s">
        <v>536</v>
      </c>
      <c r="AU494" s="214" t="s">
        <v>81</v>
      </c>
      <c r="AY494" s="18" t="s">
        <v>116</v>
      </c>
      <c r="BE494" s="215">
        <f>IF(N494="základní",J494,0)</f>
        <v>0</v>
      </c>
      <c r="BF494" s="215">
        <f>IF(N494="snížená",J494,0)</f>
        <v>0</v>
      </c>
      <c r="BG494" s="215">
        <f>IF(N494="zákl. přenesená",J494,0)</f>
        <v>0</v>
      </c>
      <c r="BH494" s="215">
        <f>IF(N494="sníž. přenesená",J494,0)</f>
        <v>0</v>
      </c>
      <c r="BI494" s="215">
        <f>IF(N494="nulová",J494,0)</f>
        <v>0</v>
      </c>
      <c r="BJ494" s="18" t="s">
        <v>81</v>
      </c>
      <c r="BK494" s="215">
        <f>ROUND(I494*H494,2)</f>
        <v>0</v>
      </c>
      <c r="BL494" s="18" t="s">
        <v>121</v>
      </c>
      <c r="BM494" s="214" t="s">
        <v>774</v>
      </c>
    </row>
    <row r="495" s="2" customFormat="1" ht="16.5" customHeight="1">
      <c r="A495" s="39"/>
      <c r="B495" s="40"/>
      <c r="C495" s="263" t="s">
        <v>775</v>
      </c>
      <c r="D495" s="263" t="s">
        <v>536</v>
      </c>
      <c r="E495" s="264" t="s">
        <v>776</v>
      </c>
      <c r="F495" s="265" t="s">
        <v>777</v>
      </c>
      <c r="G495" s="266" t="s">
        <v>575</v>
      </c>
      <c r="H495" s="267">
        <v>4</v>
      </c>
      <c r="I495" s="268"/>
      <c r="J495" s="269">
        <f>ROUND(I495*H495,2)</f>
        <v>0</v>
      </c>
      <c r="K495" s="265" t="s">
        <v>19</v>
      </c>
      <c r="L495" s="270"/>
      <c r="M495" s="271" t="s">
        <v>19</v>
      </c>
      <c r="N495" s="272" t="s">
        <v>47</v>
      </c>
      <c r="O495" s="85"/>
      <c r="P495" s="212">
        <f>O495*H495</f>
        <v>0</v>
      </c>
      <c r="Q495" s="212">
        <v>0</v>
      </c>
      <c r="R495" s="212">
        <f>Q495*H495</f>
        <v>0</v>
      </c>
      <c r="S495" s="212">
        <v>0</v>
      </c>
      <c r="T495" s="213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4" t="s">
        <v>566</v>
      </c>
      <c r="AT495" s="214" t="s">
        <v>536</v>
      </c>
      <c r="AU495" s="214" t="s">
        <v>81</v>
      </c>
      <c r="AY495" s="18" t="s">
        <v>116</v>
      </c>
      <c r="BE495" s="215">
        <f>IF(N495="základní",J495,0)</f>
        <v>0</v>
      </c>
      <c r="BF495" s="215">
        <f>IF(N495="snížená",J495,0)</f>
        <v>0</v>
      </c>
      <c r="BG495" s="215">
        <f>IF(N495="zákl. přenesená",J495,0)</f>
        <v>0</v>
      </c>
      <c r="BH495" s="215">
        <f>IF(N495="sníž. přenesená",J495,0)</f>
        <v>0</v>
      </c>
      <c r="BI495" s="215">
        <f>IF(N495="nulová",J495,0)</f>
        <v>0</v>
      </c>
      <c r="BJ495" s="18" t="s">
        <v>81</v>
      </c>
      <c r="BK495" s="215">
        <f>ROUND(I495*H495,2)</f>
        <v>0</v>
      </c>
      <c r="BL495" s="18" t="s">
        <v>121</v>
      </c>
      <c r="BM495" s="214" t="s">
        <v>778</v>
      </c>
    </row>
    <row r="496" s="2" customFormat="1" ht="16.5" customHeight="1">
      <c r="A496" s="39"/>
      <c r="B496" s="40"/>
      <c r="C496" s="263" t="s">
        <v>779</v>
      </c>
      <c r="D496" s="263" t="s">
        <v>536</v>
      </c>
      <c r="E496" s="264" t="s">
        <v>780</v>
      </c>
      <c r="F496" s="265" t="s">
        <v>781</v>
      </c>
      <c r="G496" s="266" t="s">
        <v>575</v>
      </c>
      <c r="H496" s="267">
        <v>4</v>
      </c>
      <c r="I496" s="268"/>
      <c r="J496" s="269">
        <f>ROUND(I496*H496,2)</f>
        <v>0</v>
      </c>
      <c r="K496" s="265" t="s">
        <v>19</v>
      </c>
      <c r="L496" s="270"/>
      <c r="M496" s="271" t="s">
        <v>19</v>
      </c>
      <c r="N496" s="272" t="s">
        <v>47</v>
      </c>
      <c r="O496" s="85"/>
      <c r="P496" s="212">
        <f>O496*H496</f>
        <v>0</v>
      </c>
      <c r="Q496" s="212">
        <v>0</v>
      </c>
      <c r="R496" s="212">
        <f>Q496*H496</f>
        <v>0</v>
      </c>
      <c r="S496" s="212">
        <v>0</v>
      </c>
      <c r="T496" s="213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4" t="s">
        <v>566</v>
      </c>
      <c r="AT496" s="214" t="s">
        <v>536</v>
      </c>
      <c r="AU496" s="214" t="s">
        <v>81</v>
      </c>
      <c r="AY496" s="18" t="s">
        <v>116</v>
      </c>
      <c r="BE496" s="215">
        <f>IF(N496="základní",J496,0)</f>
        <v>0</v>
      </c>
      <c r="BF496" s="215">
        <f>IF(N496="snížená",J496,0)</f>
        <v>0</v>
      </c>
      <c r="BG496" s="215">
        <f>IF(N496="zákl. přenesená",J496,0)</f>
        <v>0</v>
      </c>
      <c r="BH496" s="215">
        <f>IF(N496="sníž. přenesená",J496,0)</f>
        <v>0</v>
      </c>
      <c r="BI496" s="215">
        <f>IF(N496="nulová",J496,0)</f>
        <v>0</v>
      </c>
      <c r="BJ496" s="18" t="s">
        <v>81</v>
      </c>
      <c r="BK496" s="215">
        <f>ROUND(I496*H496,2)</f>
        <v>0</v>
      </c>
      <c r="BL496" s="18" t="s">
        <v>121</v>
      </c>
      <c r="BM496" s="214" t="s">
        <v>782</v>
      </c>
    </row>
    <row r="497" s="2" customFormat="1" ht="16.5" customHeight="1">
      <c r="A497" s="39"/>
      <c r="B497" s="40"/>
      <c r="C497" s="263" t="s">
        <v>783</v>
      </c>
      <c r="D497" s="263" t="s">
        <v>536</v>
      </c>
      <c r="E497" s="264" t="s">
        <v>784</v>
      </c>
      <c r="F497" s="265" t="s">
        <v>785</v>
      </c>
      <c r="G497" s="266" t="s">
        <v>575</v>
      </c>
      <c r="H497" s="267">
        <v>1</v>
      </c>
      <c r="I497" s="268"/>
      <c r="J497" s="269">
        <f>ROUND(I497*H497,2)</f>
        <v>0</v>
      </c>
      <c r="K497" s="265" t="s">
        <v>19</v>
      </c>
      <c r="L497" s="270"/>
      <c r="M497" s="271" t="s">
        <v>19</v>
      </c>
      <c r="N497" s="272" t="s">
        <v>47</v>
      </c>
      <c r="O497" s="85"/>
      <c r="P497" s="212">
        <f>O497*H497</f>
        <v>0</v>
      </c>
      <c r="Q497" s="212">
        <v>0</v>
      </c>
      <c r="R497" s="212">
        <f>Q497*H497</f>
        <v>0</v>
      </c>
      <c r="S497" s="212">
        <v>0</v>
      </c>
      <c r="T497" s="213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4" t="s">
        <v>566</v>
      </c>
      <c r="AT497" s="214" t="s">
        <v>536</v>
      </c>
      <c r="AU497" s="214" t="s">
        <v>81</v>
      </c>
      <c r="AY497" s="18" t="s">
        <v>116</v>
      </c>
      <c r="BE497" s="215">
        <f>IF(N497="základní",J497,0)</f>
        <v>0</v>
      </c>
      <c r="BF497" s="215">
        <f>IF(N497="snížená",J497,0)</f>
        <v>0</v>
      </c>
      <c r="BG497" s="215">
        <f>IF(N497="zákl. přenesená",J497,0)</f>
        <v>0</v>
      </c>
      <c r="BH497" s="215">
        <f>IF(N497="sníž. přenesená",J497,0)</f>
        <v>0</v>
      </c>
      <c r="BI497" s="215">
        <f>IF(N497="nulová",J497,0)</f>
        <v>0</v>
      </c>
      <c r="BJ497" s="18" t="s">
        <v>81</v>
      </c>
      <c r="BK497" s="215">
        <f>ROUND(I497*H497,2)</f>
        <v>0</v>
      </c>
      <c r="BL497" s="18" t="s">
        <v>121</v>
      </c>
      <c r="BM497" s="214" t="s">
        <v>786</v>
      </c>
    </row>
    <row r="498" s="2" customFormat="1" ht="16.5" customHeight="1">
      <c r="A498" s="39"/>
      <c r="B498" s="40"/>
      <c r="C498" s="263" t="s">
        <v>787</v>
      </c>
      <c r="D498" s="263" t="s">
        <v>536</v>
      </c>
      <c r="E498" s="264" t="s">
        <v>788</v>
      </c>
      <c r="F498" s="265" t="s">
        <v>789</v>
      </c>
      <c r="G498" s="266" t="s">
        <v>470</v>
      </c>
      <c r="H498" s="267">
        <v>0.0030000000000000001</v>
      </c>
      <c r="I498" s="268"/>
      <c r="J498" s="269">
        <f>ROUND(I498*H498,2)</f>
        <v>0</v>
      </c>
      <c r="K498" s="265" t="s">
        <v>19</v>
      </c>
      <c r="L498" s="270"/>
      <c r="M498" s="271" t="s">
        <v>19</v>
      </c>
      <c r="N498" s="272" t="s">
        <v>47</v>
      </c>
      <c r="O498" s="85"/>
      <c r="P498" s="212">
        <f>O498*H498</f>
        <v>0</v>
      </c>
      <c r="Q498" s="212">
        <v>0</v>
      </c>
      <c r="R498" s="212">
        <f>Q498*H498</f>
        <v>0</v>
      </c>
      <c r="S498" s="212">
        <v>0</v>
      </c>
      <c r="T498" s="213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4" t="s">
        <v>566</v>
      </c>
      <c r="AT498" s="214" t="s">
        <v>536</v>
      </c>
      <c r="AU498" s="214" t="s">
        <v>81</v>
      </c>
      <c r="AY498" s="18" t="s">
        <v>116</v>
      </c>
      <c r="BE498" s="215">
        <f>IF(N498="základní",J498,0)</f>
        <v>0</v>
      </c>
      <c r="BF498" s="215">
        <f>IF(N498="snížená",J498,0)</f>
        <v>0</v>
      </c>
      <c r="BG498" s="215">
        <f>IF(N498="zákl. přenesená",J498,0)</f>
        <v>0</v>
      </c>
      <c r="BH498" s="215">
        <f>IF(N498="sníž. přenesená",J498,0)</f>
        <v>0</v>
      </c>
      <c r="BI498" s="215">
        <f>IF(N498="nulová",J498,0)</f>
        <v>0</v>
      </c>
      <c r="BJ498" s="18" t="s">
        <v>81</v>
      </c>
      <c r="BK498" s="215">
        <f>ROUND(I498*H498,2)</f>
        <v>0</v>
      </c>
      <c r="BL498" s="18" t="s">
        <v>121</v>
      </c>
      <c r="BM498" s="214" t="s">
        <v>790</v>
      </c>
    </row>
    <row r="499" s="2" customFormat="1" ht="16.5" customHeight="1">
      <c r="A499" s="39"/>
      <c r="B499" s="40"/>
      <c r="C499" s="263" t="s">
        <v>791</v>
      </c>
      <c r="D499" s="263" t="s">
        <v>536</v>
      </c>
      <c r="E499" s="264" t="s">
        <v>792</v>
      </c>
      <c r="F499" s="265" t="s">
        <v>793</v>
      </c>
      <c r="G499" s="266" t="s">
        <v>551</v>
      </c>
      <c r="H499" s="267">
        <v>66.599999999999994</v>
      </c>
      <c r="I499" s="268"/>
      <c r="J499" s="269">
        <f>ROUND(I499*H499,2)</f>
        <v>0</v>
      </c>
      <c r="K499" s="265" t="s">
        <v>19</v>
      </c>
      <c r="L499" s="270"/>
      <c r="M499" s="271" t="s">
        <v>19</v>
      </c>
      <c r="N499" s="272" t="s">
        <v>47</v>
      </c>
      <c r="O499" s="85"/>
      <c r="P499" s="212">
        <f>O499*H499</f>
        <v>0</v>
      </c>
      <c r="Q499" s="212">
        <v>1</v>
      </c>
      <c r="R499" s="212">
        <f>Q499*H499</f>
        <v>66.599999999999994</v>
      </c>
      <c r="S499" s="212">
        <v>0</v>
      </c>
      <c r="T499" s="213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4" t="s">
        <v>566</v>
      </c>
      <c r="AT499" s="214" t="s">
        <v>536</v>
      </c>
      <c r="AU499" s="214" t="s">
        <v>81</v>
      </c>
      <c r="AY499" s="18" t="s">
        <v>116</v>
      </c>
      <c r="BE499" s="215">
        <f>IF(N499="základní",J499,0)</f>
        <v>0</v>
      </c>
      <c r="BF499" s="215">
        <f>IF(N499="snížená",J499,0)</f>
        <v>0</v>
      </c>
      <c r="BG499" s="215">
        <f>IF(N499="zákl. přenesená",J499,0)</f>
        <v>0</v>
      </c>
      <c r="BH499" s="215">
        <f>IF(N499="sníž. přenesená",J499,0)</f>
        <v>0</v>
      </c>
      <c r="BI499" s="215">
        <f>IF(N499="nulová",J499,0)</f>
        <v>0</v>
      </c>
      <c r="BJ499" s="18" t="s">
        <v>81</v>
      </c>
      <c r="BK499" s="215">
        <f>ROUND(I499*H499,2)</f>
        <v>0</v>
      </c>
      <c r="BL499" s="18" t="s">
        <v>121</v>
      </c>
      <c r="BM499" s="214" t="s">
        <v>794</v>
      </c>
    </row>
    <row r="500" s="2" customFormat="1" ht="16.5" customHeight="1">
      <c r="A500" s="39"/>
      <c r="B500" s="40"/>
      <c r="C500" s="263" t="s">
        <v>795</v>
      </c>
      <c r="D500" s="263" t="s">
        <v>536</v>
      </c>
      <c r="E500" s="264" t="s">
        <v>796</v>
      </c>
      <c r="F500" s="265" t="s">
        <v>797</v>
      </c>
      <c r="G500" s="266" t="s">
        <v>551</v>
      </c>
      <c r="H500" s="267">
        <v>24.300000000000001</v>
      </c>
      <c r="I500" s="268"/>
      <c r="J500" s="269">
        <f>ROUND(I500*H500,2)</f>
        <v>0</v>
      </c>
      <c r="K500" s="265" t="s">
        <v>19</v>
      </c>
      <c r="L500" s="270"/>
      <c r="M500" s="271" t="s">
        <v>19</v>
      </c>
      <c r="N500" s="272" t="s">
        <v>47</v>
      </c>
      <c r="O500" s="85"/>
      <c r="P500" s="212">
        <f>O500*H500</f>
        <v>0</v>
      </c>
      <c r="Q500" s="212">
        <v>1</v>
      </c>
      <c r="R500" s="212">
        <f>Q500*H500</f>
        <v>24.300000000000001</v>
      </c>
      <c r="S500" s="212">
        <v>0</v>
      </c>
      <c r="T500" s="213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4" t="s">
        <v>566</v>
      </c>
      <c r="AT500" s="214" t="s">
        <v>536</v>
      </c>
      <c r="AU500" s="214" t="s">
        <v>81</v>
      </c>
      <c r="AY500" s="18" t="s">
        <v>116</v>
      </c>
      <c r="BE500" s="215">
        <f>IF(N500="základní",J500,0)</f>
        <v>0</v>
      </c>
      <c r="BF500" s="215">
        <f>IF(N500="snížená",J500,0)</f>
        <v>0</v>
      </c>
      <c r="BG500" s="215">
        <f>IF(N500="zákl. přenesená",J500,0)</f>
        <v>0</v>
      </c>
      <c r="BH500" s="215">
        <f>IF(N500="sníž. přenesená",J500,0)</f>
        <v>0</v>
      </c>
      <c r="BI500" s="215">
        <f>IF(N500="nulová",J500,0)</f>
        <v>0</v>
      </c>
      <c r="BJ500" s="18" t="s">
        <v>81</v>
      </c>
      <c r="BK500" s="215">
        <f>ROUND(I500*H500,2)</f>
        <v>0</v>
      </c>
      <c r="BL500" s="18" t="s">
        <v>121</v>
      </c>
      <c r="BM500" s="214" t="s">
        <v>798</v>
      </c>
    </row>
    <row r="501" s="2" customFormat="1" ht="16.5" customHeight="1">
      <c r="A501" s="39"/>
      <c r="B501" s="40"/>
      <c r="C501" s="263" t="s">
        <v>799</v>
      </c>
      <c r="D501" s="263" t="s">
        <v>536</v>
      </c>
      <c r="E501" s="264" t="s">
        <v>800</v>
      </c>
      <c r="F501" s="265" t="s">
        <v>801</v>
      </c>
      <c r="G501" s="266" t="s">
        <v>551</v>
      </c>
      <c r="H501" s="267">
        <v>42.299999999999997</v>
      </c>
      <c r="I501" s="268"/>
      <c r="J501" s="269">
        <f>ROUND(I501*H501,2)</f>
        <v>0</v>
      </c>
      <c r="K501" s="265" t="s">
        <v>19</v>
      </c>
      <c r="L501" s="270"/>
      <c r="M501" s="271" t="s">
        <v>19</v>
      </c>
      <c r="N501" s="272" t="s">
        <v>47</v>
      </c>
      <c r="O501" s="85"/>
      <c r="P501" s="212">
        <f>O501*H501</f>
        <v>0</v>
      </c>
      <c r="Q501" s="212">
        <v>1</v>
      </c>
      <c r="R501" s="212">
        <f>Q501*H501</f>
        <v>42.299999999999997</v>
      </c>
      <c r="S501" s="212">
        <v>0</v>
      </c>
      <c r="T501" s="213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4" t="s">
        <v>566</v>
      </c>
      <c r="AT501" s="214" t="s">
        <v>536</v>
      </c>
      <c r="AU501" s="214" t="s">
        <v>81</v>
      </c>
      <c r="AY501" s="18" t="s">
        <v>116</v>
      </c>
      <c r="BE501" s="215">
        <f>IF(N501="základní",J501,0)</f>
        <v>0</v>
      </c>
      <c r="BF501" s="215">
        <f>IF(N501="snížená",J501,0)</f>
        <v>0</v>
      </c>
      <c r="BG501" s="215">
        <f>IF(N501="zákl. přenesená",J501,0)</f>
        <v>0</v>
      </c>
      <c r="BH501" s="215">
        <f>IF(N501="sníž. přenesená",J501,0)</f>
        <v>0</v>
      </c>
      <c r="BI501" s="215">
        <f>IF(N501="nulová",J501,0)</f>
        <v>0</v>
      </c>
      <c r="BJ501" s="18" t="s">
        <v>81</v>
      </c>
      <c r="BK501" s="215">
        <f>ROUND(I501*H501,2)</f>
        <v>0</v>
      </c>
      <c r="BL501" s="18" t="s">
        <v>121</v>
      </c>
      <c r="BM501" s="214" t="s">
        <v>802</v>
      </c>
    </row>
    <row r="502" s="2" customFormat="1" ht="16.5" customHeight="1">
      <c r="A502" s="39"/>
      <c r="B502" s="40"/>
      <c r="C502" s="263" t="s">
        <v>803</v>
      </c>
      <c r="D502" s="263" t="s">
        <v>536</v>
      </c>
      <c r="E502" s="264" t="s">
        <v>804</v>
      </c>
      <c r="F502" s="265" t="s">
        <v>805</v>
      </c>
      <c r="G502" s="266" t="s">
        <v>546</v>
      </c>
      <c r="H502" s="267">
        <v>7.8399999999999999</v>
      </c>
      <c r="I502" s="268"/>
      <c r="J502" s="269">
        <f>ROUND(I502*H502,2)</f>
        <v>0</v>
      </c>
      <c r="K502" s="265" t="s">
        <v>19</v>
      </c>
      <c r="L502" s="270"/>
      <c r="M502" s="271" t="s">
        <v>19</v>
      </c>
      <c r="N502" s="272" t="s">
        <v>47</v>
      </c>
      <c r="O502" s="85"/>
      <c r="P502" s="212">
        <f>O502*H502</f>
        <v>0</v>
      </c>
      <c r="Q502" s="212">
        <v>1</v>
      </c>
      <c r="R502" s="212">
        <f>Q502*H502</f>
        <v>7.8399999999999999</v>
      </c>
      <c r="S502" s="212">
        <v>0</v>
      </c>
      <c r="T502" s="213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4" t="s">
        <v>566</v>
      </c>
      <c r="AT502" s="214" t="s">
        <v>536</v>
      </c>
      <c r="AU502" s="214" t="s">
        <v>81</v>
      </c>
      <c r="AY502" s="18" t="s">
        <v>116</v>
      </c>
      <c r="BE502" s="215">
        <f>IF(N502="základní",J502,0)</f>
        <v>0</v>
      </c>
      <c r="BF502" s="215">
        <f>IF(N502="snížená",J502,0)</f>
        <v>0</v>
      </c>
      <c r="BG502" s="215">
        <f>IF(N502="zákl. přenesená",J502,0)</f>
        <v>0</v>
      </c>
      <c r="BH502" s="215">
        <f>IF(N502="sníž. přenesená",J502,0)</f>
        <v>0</v>
      </c>
      <c r="BI502" s="215">
        <f>IF(N502="nulová",J502,0)</f>
        <v>0</v>
      </c>
      <c r="BJ502" s="18" t="s">
        <v>81</v>
      </c>
      <c r="BK502" s="215">
        <f>ROUND(I502*H502,2)</f>
        <v>0</v>
      </c>
      <c r="BL502" s="18" t="s">
        <v>121</v>
      </c>
      <c r="BM502" s="214" t="s">
        <v>806</v>
      </c>
    </row>
    <row r="503" s="11" customFormat="1" ht="25.92" customHeight="1">
      <c r="A503" s="11"/>
      <c r="B503" s="189"/>
      <c r="C503" s="190"/>
      <c r="D503" s="191" t="s">
        <v>75</v>
      </c>
      <c r="E503" s="192" t="s">
        <v>807</v>
      </c>
      <c r="F503" s="192" t="s">
        <v>808</v>
      </c>
      <c r="G503" s="190"/>
      <c r="H503" s="190"/>
      <c r="I503" s="193"/>
      <c r="J503" s="194">
        <f>BK503</f>
        <v>0</v>
      </c>
      <c r="K503" s="190"/>
      <c r="L503" s="195"/>
      <c r="M503" s="196"/>
      <c r="N503" s="197"/>
      <c r="O503" s="197"/>
      <c r="P503" s="198">
        <f>SUM(P504:P509)</f>
        <v>0</v>
      </c>
      <c r="Q503" s="197"/>
      <c r="R503" s="198">
        <f>SUM(R504:R509)</f>
        <v>0</v>
      </c>
      <c r="S503" s="197"/>
      <c r="T503" s="199">
        <f>SUM(T504:T509)</f>
        <v>0</v>
      </c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R503" s="200" t="s">
        <v>115</v>
      </c>
      <c r="AT503" s="201" t="s">
        <v>75</v>
      </c>
      <c r="AU503" s="201" t="s">
        <v>76</v>
      </c>
      <c r="AY503" s="200" t="s">
        <v>116</v>
      </c>
      <c r="BK503" s="202">
        <f>SUM(BK504:BK509)</f>
        <v>0</v>
      </c>
    </row>
    <row r="504" s="2" customFormat="1" ht="16.5" customHeight="1">
      <c r="A504" s="39"/>
      <c r="B504" s="40"/>
      <c r="C504" s="263" t="s">
        <v>809</v>
      </c>
      <c r="D504" s="263" t="s">
        <v>536</v>
      </c>
      <c r="E504" s="264" t="s">
        <v>810</v>
      </c>
      <c r="F504" s="265" t="s">
        <v>811</v>
      </c>
      <c r="G504" s="266" t="s">
        <v>575</v>
      </c>
      <c r="H504" s="267">
        <v>169</v>
      </c>
      <c r="I504" s="268"/>
      <c r="J504" s="269">
        <f>ROUND(I504*H504,2)</f>
        <v>0</v>
      </c>
      <c r="K504" s="265" t="s">
        <v>19</v>
      </c>
      <c r="L504" s="270"/>
      <c r="M504" s="271" t="s">
        <v>19</v>
      </c>
      <c r="N504" s="272" t="s">
        <v>47</v>
      </c>
      <c r="O504" s="85"/>
      <c r="P504" s="212">
        <f>O504*H504</f>
        <v>0</v>
      </c>
      <c r="Q504" s="212">
        <v>0</v>
      </c>
      <c r="R504" s="212">
        <f>Q504*H504</f>
        <v>0</v>
      </c>
      <c r="S504" s="212">
        <v>0</v>
      </c>
      <c r="T504" s="213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4" t="s">
        <v>566</v>
      </c>
      <c r="AT504" s="214" t="s">
        <v>536</v>
      </c>
      <c r="AU504" s="214" t="s">
        <v>81</v>
      </c>
      <c r="AY504" s="18" t="s">
        <v>116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18" t="s">
        <v>81</v>
      </c>
      <c r="BK504" s="215">
        <f>ROUND(I504*H504,2)</f>
        <v>0</v>
      </c>
      <c r="BL504" s="18" t="s">
        <v>121</v>
      </c>
      <c r="BM504" s="214" t="s">
        <v>812</v>
      </c>
    </row>
    <row r="505" s="2" customFormat="1" ht="16.5" customHeight="1">
      <c r="A505" s="39"/>
      <c r="B505" s="40"/>
      <c r="C505" s="263" t="s">
        <v>813</v>
      </c>
      <c r="D505" s="263" t="s">
        <v>536</v>
      </c>
      <c r="E505" s="264" t="s">
        <v>814</v>
      </c>
      <c r="F505" s="265" t="s">
        <v>815</v>
      </c>
      <c r="G505" s="266" t="s">
        <v>575</v>
      </c>
      <c r="H505" s="267">
        <v>169</v>
      </c>
      <c r="I505" s="268"/>
      <c r="J505" s="269">
        <f>ROUND(I505*H505,2)</f>
        <v>0</v>
      </c>
      <c r="K505" s="265" t="s">
        <v>19</v>
      </c>
      <c r="L505" s="270"/>
      <c r="M505" s="271" t="s">
        <v>19</v>
      </c>
      <c r="N505" s="272" t="s">
        <v>47</v>
      </c>
      <c r="O505" s="85"/>
      <c r="P505" s="212">
        <f>O505*H505</f>
        <v>0</v>
      </c>
      <c r="Q505" s="212">
        <v>0</v>
      </c>
      <c r="R505" s="212">
        <f>Q505*H505</f>
        <v>0</v>
      </c>
      <c r="S505" s="212">
        <v>0</v>
      </c>
      <c r="T505" s="213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4" t="s">
        <v>566</v>
      </c>
      <c r="AT505" s="214" t="s">
        <v>536</v>
      </c>
      <c r="AU505" s="214" t="s">
        <v>81</v>
      </c>
      <c r="AY505" s="18" t="s">
        <v>116</v>
      </c>
      <c r="BE505" s="215">
        <f>IF(N505="základní",J505,0)</f>
        <v>0</v>
      </c>
      <c r="BF505" s="215">
        <f>IF(N505="snížená",J505,0)</f>
        <v>0</v>
      </c>
      <c r="BG505" s="215">
        <f>IF(N505="zákl. přenesená",J505,0)</f>
        <v>0</v>
      </c>
      <c r="BH505" s="215">
        <f>IF(N505="sníž. přenesená",J505,0)</f>
        <v>0</v>
      </c>
      <c r="BI505" s="215">
        <f>IF(N505="nulová",J505,0)</f>
        <v>0</v>
      </c>
      <c r="BJ505" s="18" t="s">
        <v>81</v>
      </c>
      <c r="BK505" s="215">
        <f>ROUND(I505*H505,2)</f>
        <v>0</v>
      </c>
      <c r="BL505" s="18" t="s">
        <v>121</v>
      </c>
      <c r="BM505" s="214" t="s">
        <v>816</v>
      </c>
    </row>
    <row r="506" s="2" customFormat="1" ht="16.5" customHeight="1">
      <c r="A506" s="39"/>
      <c r="B506" s="40"/>
      <c r="C506" s="263" t="s">
        <v>817</v>
      </c>
      <c r="D506" s="263" t="s">
        <v>536</v>
      </c>
      <c r="E506" s="264" t="s">
        <v>818</v>
      </c>
      <c r="F506" s="265" t="s">
        <v>819</v>
      </c>
      <c r="G506" s="266" t="s">
        <v>575</v>
      </c>
      <c r="H506" s="267">
        <v>6</v>
      </c>
      <c r="I506" s="268"/>
      <c r="J506" s="269">
        <f>ROUND(I506*H506,2)</f>
        <v>0</v>
      </c>
      <c r="K506" s="265" t="s">
        <v>19</v>
      </c>
      <c r="L506" s="270"/>
      <c r="M506" s="271" t="s">
        <v>19</v>
      </c>
      <c r="N506" s="272" t="s">
        <v>47</v>
      </c>
      <c r="O506" s="85"/>
      <c r="P506" s="212">
        <f>O506*H506</f>
        <v>0</v>
      </c>
      <c r="Q506" s="212">
        <v>0</v>
      </c>
      <c r="R506" s="212">
        <f>Q506*H506</f>
        <v>0</v>
      </c>
      <c r="S506" s="212">
        <v>0</v>
      </c>
      <c r="T506" s="213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4" t="s">
        <v>566</v>
      </c>
      <c r="AT506" s="214" t="s">
        <v>536</v>
      </c>
      <c r="AU506" s="214" t="s">
        <v>81</v>
      </c>
      <c r="AY506" s="18" t="s">
        <v>116</v>
      </c>
      <c r="BE506" s="215">
        <f>IF(N506="základní",J506,0)</f>
        <v>0</v>
      </c>
      <c r="BF506" s="215">
        <f>IF(N506="snížená",J506,0)</f>
        <v>0</v>
      </c>
      <c r="BG506" s="215">
        <f>IF(N506="zákl. přenesená",J506,0)</f>
        <v>0</v>
      </c>
      <c r="BH506" s="215">
        <f>IF(N506="sníž. přenesená",J506,0)</f>
        <v>0</v>
      </c>
      <c r="BI506" s="215">
        <f>IF(N506="nulová",J506,0)</f>
        <v>0</v>
      </c>
      <c r="BJ506" s="18" t="s">
        <v>81</v>
      </c>
      <c r="BK506" s="215">
        <f>ROUND(I506*H506,2)</f>
        <v>0</v>
      </c>
      <c r="BL506" s="18" t="s">
        <v>121</v>
      </c>
      <c r="BM506" s="214" t="s">
        <v>820</v>
      </c>
    </row>
    <row r="507" s="2" customFormat="1" ht="16.5" customHeight="1">
      <c r="A507" s="39"/>
      <c r="B507" s="40"/>
      <c r="C507" s="263" t="s">
        <v>821</v>
      </c>
      <c r="D507" s="263" t="s">
        <v>536</v>
      </c>
      <c r="E507" s="264" t="s">
        <v>822</v>
      </c>
      <c r="F507" s="265" t="s">
        <v>823</v>
      </c>
      <c r="G507" s="266" t="s">
        <v>172</v>
      </c>
      <c r="H507" s="267">
        <v>7190</v>
      </c>
      <c r="I507" s="268"/>
      <c r="J507" s="269">
        <f>ROUND(I507*H507,2)</f>
        <v>0</v>
      </c>
      <c r="K507" s="265" t="s">
        <v>19</v>
      </c>
      <c r="L507" s="270"/>
      <c r="M507" s="271" t="s">
        <v>19</v>
      </c>
      <c r="N507" s="272" t="s">
        <v>47</v>
      </c>
      <c r="O507" s="85"/>
      <c r="P507" s="212">
        <f>O507*H507</f>
        <v>0</v>
      </c>
      <c r="Q507" s="212">
        <v>0</v>
      </c>
      <c r="R507" s="212">
        <f>Q507*H507</f>
        <v>0</v>
      </c>
      <c r="S507" s="212">
        <v>0</v>
      </c>
      <c r="T507" s="213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4" t="s">
        <v>566</v>
      </c>
      <c r="AT507" s="214" t="s">
        <v>536</v>
      </c>
      <c r="AU507" s="214" t="s">
        <v>81</v>
      </c>
      <c r="AY507" s="18" t="s">
        <v>116</v>
      </c>
      <c r="BE507" s="215">
        <f>IF(N507="základní",J507,0)</f>
        <v>0</v>
      </c>
      <c r="BF507" s="215">
        <f>IF(N507="snížená",J507,0)</f>
        <v>0</v>
      </c>
      <c r="BG507" s="215">
        <f>IF(N507="zákl. přenesená",J507,0)</f>
        <v>0</v>
      </c>
      <c r="BH507" s="215">
        <f>IF(N507="sníž. přenesená",J507,0)</f>
        <v>0</v>
      </c>
      <c r="BI507" s="215">
        <f>IF(N507="nulová",J507,0)</f>
        <v>0</v>
      </c>
      <c r="BJ507" s="18" t="s">
        <v>81</v>
      </c>
      <c r="BK507" s="215">
        <f>ROUND(I507*H507,2)</f>
        <v>0</v>
      </c>
      <c r="BL507" s="18" t="s">
        <v>121</v>
      </c>
      <c r="BM507" s="214" t="s">
        <v>824</v>
      </c>
    </row>
    <row r="508" s="2" customFormat="1" ht="16.5" customHeight="1">
      <c r="A508" s="39"/>
      <c r="B508" s="40"/>
      <c r="C508" s="263" t="s">
        <v>825</v>
      </c>
      <c r="D508" s="263" t="s">
        <v>536</v>
      </c>
      <c r="E508" s="264" t="s">
        <v>826</v>
      </c>
      <c r="F508" s="265" t="s">
        <v>827</v>
      </c>
      <c r="G508" s="266" t="s">
        <v>575</v>
      </c>
      <c r="H508" s="267">
        <v>566</v>
      </c>
      <c r="I508" s="268"/>
      <c r="J508" s="269">
        <f>ROUND(I508*H508,2)</f>
        <v>0</v>
      </c>
      <c r="K508" s="265" t="s">
        <v>19</v>
      </c>
      <c r="L508" s="270"/>
      <c r="M508" s="271" t="s">
        <v>19</v>
      </c>
      <c r="N508" s="272" t="s">
        <v>47</v>
      </c>
      <c r="O508" s="85"/>
      <c r="P508" s="212">
        <f>O508*H508</f>
        <v>0</v>
      </c>
      <c r="Q508" s="212">
        <v>0</v>
      </c>
      <c r="R508" s="212">
        <f>Q508*H508</f>
        <v>0</v>
      </c>
      <c r="S508" s="212">
        <v>0</v>
      </c>
      <c r="T508" s="213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4" t="s">
        <v>566</v>
      </c>
      <c r="AT508" s="214" t="s">
        <v>536</v>
      </c>
      <c r="AU508" s="214" t="s">
        <v>81</v>
      </c>
      <c r="AY508" s="18" t="s">
        <v>116</v>
      </c>
      <c r="BE508" s="215">
        <f>IF(N508="základní",J508,0)</f>
        <v>0</v>
      </c>
      <c r="BF508" s="215">
        <f>IF(N508="snížená",J508,0)</f>
        <v>0</v>
      </c>
      <c r="BG508" s="215">
        <f>IF(N508="zákl. přenesená",J508,0)</f>
        <v>0</v>
      </c>
      <c r="BH508" s="215">
        <f>IF(N508="sníž. přenesená",J508,0)</f>
        <v>0</v>
      </c>
      <c r="BI508" s="215">
        <f>IF(N508="nulová",J508,0)</f>
        <v>0</v>
      </c>
      <c r="BJ508" s="18" t="s">
        <v>81</v>
      </c>
      <c r="BK508" s="215">
        <f>ROUND(I508*H508,2)</f>
        <v>0</v>
      </c>
      <c r="BL508" s="18" t="s">
        <v>121</v>
      </c>
      <c r="BM508" s="214" t="s">
        <v>828</v>
      </c>
    </row>
    <row r="509" s="2" customFormat="1" ht="16.5" customHeight="1">
      <c r="A509" s="39"/>
      <c r="B509" s="40"/>
      <c r="C509" s="263" t="s">
        <v>829</v>
      </c>
      <c r="D509" s="263" t="s">
        <v>536</v>
      </c>
      <c r="E509" s="264" t="s">
        <v>830</v>
      </c>
      <c r="F509" s="265" t="s">
        <v>831</v>
      </c>
      <c r="G509" s="266" t="s">
        <v>120</v>
      </c>
      <c r="H509" s="267">
        <v>1</v>
      </c>
      <c r="I509" s="268"/>
      <c r="J509" s="269">
        <f>ROUND(I509*H509,2)</f>
        <v>0</v>
      </c>
      <c r="K509" s="265" t="s">
        <v>19</v>
      </c>
      <c r="L509" s="270"/>
      <c r="M509" s="271" t="s">
        <v>19</v>
      </c>
      <c r="N509" s="272" t="s">
        <v>47</v>
      </c>
      <c r="O509" s="85"/>
      <c r="P509" s="212">
        <f>O509*H509</f>
        <v>0</v>
      </c>
      <c r="Q509" s="212">
        <v>0</v>
      </c>
      <c r="R509" s="212">
        <f>Q509*H509</f>
        <v>0</v>
      </c>
      <c r="S509" s="212">
        <v>0</v>
      </c>
      <c r="T509" s="213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14" t="s">
        <v>566</v>
      </c>
      <c r="AT509" s="214" t="s">
        <v>536</v>
      </c>
      <c r="AU509" s="214" t="s">
        <v>81</v>
      </c>
      <c r="AY509" s="18" t="s">
        <v>116</v>
      </c>
      <c r="BE509" s="215">
        <f>IF(N509="základní",J509,0)</f>
        <v>0</v>
      </c>
      <c r="BF509" s="215">
        <f>IF(N509="snížená",J509,0)</f>
        <v>0</v>
      </c>
      <c r="BG509" s="215">
        <f>IF(N509="zákl. přenesená",J509,0)</f>
        <v>0</v>
      </c>
      <c r="BH509" s="215">
        <f>IF(N509="sníž. přenesená",J509,0)</f>
        <v>0</v>
      </c>
      <c r="BI509" s="215">
        <f>IF(N509="nulová",J509,0)</f>
        <v>0</v>
      </c>
      <c r="BJ509" s="18" t="s">
        <v>81</v>
      </c>
      <c r="BK509" s="215">
        <f>ROUND(I509*H509,2)</f>
        <v>0</v>
      </c>
      <c r="BL509" s="18" t="s">
        <v>121</v>
      </c>
      <c r="BM509" s="214" t="s">
        <v>832</v>
      </c>
    </row>
    <row r="510" s="11" customFormat="1" ht="25.92" customHeight="1">
      <c r="A510" s="11"/>
      <c r="B510" s="189"/>
      <c r="C510" s="190"/>
      <c r="D510" s="191" t="s">
        <v>75</v>
      </c>
      <c r="E510" s="192" t="s">
        <v>833</v>
      </c>
      <c r="F510" s="192" t="s">
        <v>834</v>
      </c>
      <c r="G510" s="190"/>
      <c r="H510" s="190"/>
      <c r="I510" s="193"/>
      <c r="J510" s="194">
        <f>BK510</f>
        <v>0</v>
      </c>
      <c r="K510" s="190"/>
      <c r="L510" s="195"/>
      <c r="M510" s="196"/>
      <c r="N510" s="197"/>
      <c r="O510" s="197"/>
      <c r="P510" s="198">
        <f>SUM(P511:P582)</f>
        <v>0</v>
      </c>
      <c r="Q510" s="197"/>
      <c r="R510" s="198">
        <f>SUM(R511:R582)</f>
        <v>0</v>
      </c>
      <c r="S510" s="197"/>
      <c r="T510" s="199">
        <f>SUM(T511:T582)</f>
        <v>0</v>
      </c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R510" s="200" t="s">
        <v>115</v>
      </c>
      <c r="AT510" s="201" t="s">
        <v>75</v>
      </c>
      <c r="AU510" s="201" t="s">
        <v>76</v>
      </c>
      <c r="AY510" s="200" t="s">
        <v>116</v>
      </c>
      <c r="BK510" s="202">
        <f>SUM(BK511:BK582)</f>
        <v>0</v>
      </c>
    </row>
    <row r="511" s="2" customFormat="1" ht="16.5" customHeight="1">
      <c r="A511" s="39"/>
      <c r="B511" s="40"/>
      <c r="C511" s="203" t="s">
        <v>835</v>
      </c>
      <c r="D511" s="203" t="s">
        <v>117</v>
      </c>
      <c r="E511" s="204" t="s">
        <v>836</v>
      </c>
      <c r="F511" s="205" t="s">
        <v>837</v>
      </c>
      <c r="G511" s="206" t="s">
        <v>203</v>
      </c>
      <c r="H511" s="207">
        <v>4805</v>
      </c>
      <c r="I511" s="208"/>
      <c r="J511" s="209">
        <f>ROUND(I511*H511,2)</f>
        <v>0</v>
      </c>
      <c r="K511" s="205" t="s">
        <v>140</v>
      </c>
      <c r="L511" s="45"/>
      <c r="M511" s="210" t="s">
        <v>19</v>
      </c>
      <c r="N511" s="211" t="s">
        <v>47</v>
      </c>
      <c r="O511" s="85"/>
      <c r="P511" s="212">
        <f>O511*H511</f>
        <v>0</v>
      </c>
      <c r="Q511" s="212">
        <v>0</v>
      </c>
      <c r="R511" s="212">
        <f>Q511*H511</f>
        <v>0</v>
      </c>
      <c r="S511" s="212">
        <v>0</v>
      </c>
      <c r="T511" s="213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14" t="s">
        <v>121</v>
      </c>
      <c r="AT511" s="214" t="s">
        <v>117</v>
      </c>
      <c r="AU511" s="214" t="s">
        <v>81</v>
      </c>
      <c r="AY511" s="18" t="s">
        <v>116</v>
      </c>
      <c r="BE511" s="215">
        <f>IF(N511="základní",J511,0)</f>
        <v>0</v>
      </c>
      <c r="BF511" s="215">
        <f>IF(N511="snížená",J511,0)</f>
        <v>0</v>
      </c>
      <c r="BG511" s="215">
        <f>IF(N511="zákl. přenesená",J511,0)</f>
        <v>0</v>
      </c>
      <c r="BH511" s="215">
        <f>IF(N511="sníž. přenesená",J511,0)</f>
        <v>0</v>
      </c>
      <c r="BI511" s="215">
        <f>IF(N511="nulová",J511,0)</f>
        <v>0</v>
      </c>
      <c r="BJ511" s="18" t="s">
        <v>81</v>
      </c>
      <c r="BK511" s="215">
        <f>ROUND(I511*H511,2)</f>
        <v>0</v>
      </c>
      <c r="BL511" s="18" t="s">
        <v>121</v>
      </c>
      <c r="BM511" s="214" t="s">
        <v>838</v>
      </c>
    </row>
    <row r="512" s="12" customFormat="1">
      <c r="A512" s="12"/>
      <c r="B512" s="216"/>
      <c r="C512" s="217"/>
      <c r="D512" s="218" t="s">
        <v>123</v>
      </c>
      <c r="E512" s="219" t="s">
        <v>19</v>
      </c>
      <c r="F512" s="220" t="s">
        <v>232</v>
      </c>
      <c r="G512" s="217"/>
      <c r="H512" s="219" t="s">
        <v>19</v>
      </c>
      <c r="I512" s="221"/>
      <c r="J512" s="217"/>
      <c r="K512" s="217"/>
      <c r="L512" s="222"/>
      <c r="M512" s="223"/>
      <c r="N512" s="224"/>
      <c r="O512" s="224"/>
      <c r="P512" s="224"/>
      <c r="Q512" s="224"/>
      <c r="R512" s="224"/>
      <c r="S512" s="224"/>
      <c r="T512" s="225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T512" s="226" t="s">
        <v>123</v>
      </c>
      <c r="AU512" s="226" t="s">
        <v>81</v>
      </c>
      <c r="AV512" s="12" t="s">
        <v>81</v>
      </c>
      <c r="AW512" s="12" t="s">
        <v>37</v>
      </c>
      <c r="AX512" s="12" t="s">
        <v>76</v>
      </c>
      <c r="AY512" s="226" t="s">
        <v>116</v>
      </c>
    </row>
    <row r="513" s="13" customFormat="1">
      <c r="A513" s="13"/>
      <c r="B513" s="227"/>
      <c r="C513" s="228"/>
      <c r="D513" s="218" t="s">
        <v>123</v>
      </c>
      <c r="E513" s="229" t="s">
        <v>19</v>
      </c>
      <c r="F513" s="230" t="s">
        <v>839</v>
      </c>
      <c r="G513" s="228"/>
      <c r="H513" s="231">
        <v>4805</v>
      </c>
      <c r="I513" s="232"/>
      <c r="J513" s="228"/>
      <c r="K513" s="228"/>
      <c r="L513" s="233"/>
      <c r="M513" s="234"/>
      <c r="N513" s="235"/>
      <c r="O513" s="235"/>
      <c r="P513" s="235"/>
      <c r="Q513" s="235"/>
      <c r="R513" s="235"/>
      <c r="S513" s="235"/>
      <c r="T513" s="23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7" t="s">
        <v>123</v>
      </c>
      <c r="AU513" s="237" t="s">
        <v>81</v>
      </c>
      <c r="AV513" s="13" t="s">
        <v>83</v>
      </c>
      <c r="AW513" s="13" t="s">
        <v>37</v>
      </c>
      <c r="AX513" s="13" t="s">
        <v>76</v>
      </c>
      <c r="AY513" s="237" t="s">
        <v>116</v>
      </c>
    </row>
    <row r="514" s="14" customFormat="1">
      <c r="A514" s="14"/>
      <c r="B514" s="238"/>
      <c r="C514" s="239"/>
      <c r="D514" s="218" t="s">
        <v>123</v>
      </c>
      <c r="E514" s="240" t="s">
        <v>19</v>
      </c>
      <c r="F514" s="241" t="s">
        <v>124</v>
      </c>
      <c r="G514" s="239"/>
      <c r="H514" s="242">
        <v>4805</v>
      </c>
      <c r="I514" s="243"/>
      <c r="J514" s="239"/>
      <c r="K514" s="239"/>
      <c r="L514" s="244"/>
      <c r="M514" s="245"/>
      <c r="N514" s="246"/>
      <c r="O514" s="246"/>
      <c r="P514" s="246"/>
      <c r="Q514" s="246"/>
      <c r="R514" s="246"/>
      <c r="S514" s="246"/>
      <c r="T514" s="24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8" t="s">
        <v>123</v>
      </c>
      <c r="AU514" s="248" t="s">
        <v>81</v>
      </c>
      <c r="AV514" s="14" t="s">
        <v>125</v>
      </c>
      <c r="AW514" s="14" t="s">
        <v>37</v>
      </c>
      <c r="AX514" s="14" t="s">
        <v>81</v>
      </c>
      <c r="AY514" s="248" t="s">
        <v>116</v>
      </c>
    </row>
    <row r="515" s="2" customFormat="1" ht="21.75" customHeight="1">
      <c r="A515" s="39"/>
      <c r="B515" s="40"/>
      <c r="C515" s="203" t="s">
        <v>840</v>
      </c>
      <c r="D515" s="203" t="s">
        <v>117</v>
      </c>
      <c r="E515" s="204" t="s">
        <v>841</v>
      </c>
      <c r="F515" s="205" t="s">
        <v>842</v>
      </c>
      <c r="G515" s="206" t="s">
        <v>203</v>
      </c>
      <c r="H515" s="207">
        <v>4805</v>
      </c>
      <c r="I515" s="208"/>
      <c r="J515" s="209">
        <f>ROUND(I515*H515,2)</f>
        <v>0</v>
      </c>
      <c r="K515" s="205" t="s">
        <v>140</v>
      </c>
      <c r="L515" s="45"/>
      <c r="M515" s="210" t="s">
        <v>19</v>
      </c>
      <c r="N515" s="211" t="s">
        <v>47</v>
      </c>
      <c r="O515" s="85"/>
      <c r="P515" s="212">
        <f>O515*H515</f>
        <v>0</v>
      </c>
      <c r="Q515" s="212">
        <v>0</v>
      </c>
      <c r="R515" s="212">
        <f>Q515*H515</f>
        <v>0</v>
      </c>
      <c r="S515" s="212">
        <v>0</v>
      </c>
      <c r="T515" s="213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4" t="s">
        <v>121</v>
      </c>
      <c r="AT515" s="214" t="s">
        <v>117</v>
      </c>
      <c r="AU515" s="214" t="s">
        <v>81</v>
      </c>
      <c r="AY515" s="18" t="s">
        <v>116</v>
      </c>
      <c r="BE515" s="215">
        <f>IF(N515="základní",J515,0)</f>
        <v>0</v>
      </c>
      <c r="BF515" s="215">
        <f>IF(N515="snížená",J515,0)</f>
        <v>0</v>
      </c>
      <c r="BG515" s="215">
        <f>IF(N515="zákl. přenesená",J515,0)</f>
        <v>0</v>
      </c>
      <c r="BH515" s="215">
        <f>IF(N515="sníž. přenesená",J515,0)</f>
        <v>0</v>
      </c>
      <c r="BI515" s="215">
        <f>IF(N515="nulová",J515,0)</f>
        <v>0</v>
      </c>
      <c r="BJ515" s="18" t="s">
        <v>81</v>
      </c>
      <c r="BK515" s="215">
        <f>ROUND(I515*H515,2)</f>
        <v>0</v>
      </c>
      <c r="BL515" s="18" t="s">
        <v>121</v>
      </c>
      <c r="BM515" s="214" t="s">
        <v>843</v>
      </c>
    </row>
    <row r="516" s="12" customFormat="1">
      <c r="A516" s="12"/>
      <c r="B516" s="216"/>
      <c r="C516" s="217"/>
      <c r="D516" s="218" t="s">
        <v>123</v>
      </c>
      <c r="E516" s="219" t="s">
        <v>19</v>
      </c>
      <c r="F516" s="220" t="s">
        <v>232</v>
      </c>
      <c r="G516" s="217"/>
      <c r="H516" s="219" t="s">
        <v>19</v>
      </c>
      <c r="I516" s="221"/>
      <c r="J516" s="217"/>
      <c r="K516" s="217"/>
      <c r="L516" s="222"/>
      <c r="M516" s="223"/>
      <c r="N516" s="224"/>
      <c r="O516" s="224"/>
      <c r="P516" s="224"/>
      <c r="Q516" s="224"/>
      <c r="R516" s="224"/>
      <c r="S516" s="224"/>
      <c r="T516" s="225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T516" s="226" t="s">
        <v>123</v>
      </c>
      <c r="AU516" s="226" t="s">
        <v>81</v>
      </c>
      <c r="AV516" s="12" t="s">
        <v>81</v>
      </c>
      <c r="AW516" s="12" t="s">
        <v>37</v>
      </c>
      <c r="AX516" s="12" t="s">
        <v>76</v>
      </c>
      <c r="AY516" s="226" t="s">
        <v>116</v>
      </c>
    </row>
    <row r="517" s="13" customFormat="1">
      <c r="A517" s="13"/>
      <c r="B517" s="227"/>
      <c r="C517" s="228"/>
      <c r="D517" s="218" t="s">
        <v>123</v>
      </c>
      <c r="E517" s="229" t="s">
        <v>19</v>
      </c>
      <c r="F517" s="230" t="s">
        <v>839</v>
      </c>
      <c r="G517" s="228"/>
      <c r="H517" s="231">
        <v>4805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123</v>
      </c>
      <c r="AU517" s="237" t="s">
        <v>81</v>
      </c>
      <c r="AV517" s="13" t="s">
        <v>83</v>
      </c>
      <c r="AW517" s="13" t="s">
        <v>37</v>
      </c>
      <c r="AX517" s="13" t="s">
        <v>76</v>
      </c>
      <c r="AY517" s="237" t="s">
        <v>116</v>
      </c>
    </row>
    <row r="518" s="14" customFormat="1">
      <c r="A518" s="14"/>
      <c r="B518" s="238"/>
      <c r="C518" s="239"/>
      <c r="D518" s="218" t="s">
        <v>123</v>
      </c>
      <c r="E518" s="240" t="s">
        <v>19</v>
      </c>
      <c r="F518" s="241" t="s">
        <v>124</v>
      </c>
      <c r="G518" s="239"/>
      <c r="H518" s="242">
        <v>4805</v>
      </c>
      <c r="I518" s="243"/>
      <c r="J518" s="239"/>
      <c r="K518" s="239"/>
      <c r="L518" s="244"/>
      <c r="M518" s="245"/>
      <c r="N518" s="246"/>
      <c r="O518" s="246"/>
      <c r="P518" s="246"/>
      <c r="Q518" s="246"/>
      <c r="R518" s="246"/>
      <c r="S518" s="246"/>
      <c r="T518" s="24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8" t="s">
        <v>123</v>
      </c>
      <c r="AU518" s="248" t="s">
        <v>81</v>
      </c>
      <c r="AV518" s="14" t="s">
        <v>125</v>
      </c>
      <c r="AW518" s="14" t="s">
        <v>37</v>
      </c>
      <c r="AX518" s="14" t="s">
        <v>81</v>
      </c>
      <c r="AY518" s="248" t="s">
        <v>116</v>
      </c>
    </row>
    <row r="519" s="2" customFormat="1" ht="21.75" customHeight="1">
      <c r="A519" s="39"/>
      <c r="B519" s="40"/>
      <c r="C519" s="203" t="s">
        <v>844</v>
      </c>
      <c r="D519" s="203" t="s">
        <v>117</v>
      </c>
      <c r="E519" s="204" t="s">
        <v>845</v>
      </c>
      <c r="F519" s="205" t="s">
        <v>846</v>
      </c>
      <c r="G519" s="206" t="s">
        <v>203</v>
      </c>
      <c r="H519" s="207">
        <v>96100</v>
      </c>
      <c r="I519" s="208"/>
      <c r="J519" s="209">
        <f>ROUND(I519*H519,2)</f>
        <v>0</v>
      </c>
      <c r="K519" s="205" t="s">
        <v>140</v>
      </c>
      <c r="L519" s="45"/>
      <c r="M519" s="210" t="s">
        <v>19</v>
      </c>
      <c r="N519" s="211" t="s">
        <v>47</v>
      </c>
      <c r="O519" s="85"/>
      <c r="P519" s="212">
        <f>O519*H519</f>
        <v>0</v>
      </c>
      <c r="Q519" s="212">
        <v>0</v>
      </c>
      <c r="R519" s="212">
        <f>Q519*H519</f>
        <v>0</v>
      </c>
      <c r="S519" s="212">
        <v>0</v>
      </c>
      <c r="T519" s="213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4" t="s">
        <v>121</v>
      </c>
      <c r="AT519" s="214" t="s">
        <v>117</v>
      </c>
      <c r="AU519" s="214" t="s">
        <v>81</v>
      </c>
      <c r="AY519" s="18" t="s">
        <v>116</v>
      </c>
      <c r="BE519" s="215">
        <f>IF(N519="základní",J519,0)</f>
        <v>0</v>
      </c>
      <c r="BF519" s="215">
        <f>IF(N519="snížená",J519,0)</f>
        <v>0</v>
      </c>
      <c r="BG519" s="215">
        <f>IF(N519="zákl. přenesená",J519,0)</f>
        <v>0</v>
      </c>
      <c r="BH519" s="215">
        <f>IF(N519="sníž. přenesená",J519,0)</f>
        <v>0</v>
      </c>
      <c r="BI519" s="215">
        <f>IF(N519="nulová",J519,0)</f>
        <v>0</v>
      </c>
      <c r="BJ519" s="18" t="s">
        <v>81</v>
      </c>
      <c r="BK519" s="215">
        <f>ROUND(I519*H519,2)</f>
        <v>0</v>
      </c>
      <c r="BL519" s="18" t="s">
        <v>121</v>
      </c>
      <c r="BM519" s="214" t="s">
        <v>847</v>
      </c>
    </row>
    <row r="520" s="12" customFormat="1">
      <c r="A520" s="12"/>
      <c r="B520" s="216"/>
      <c r="C520" s="217"/>
      <c r="D520" s="218" t="s">
        <v>123</v>
      </c>
      <c r="E520" s="219" t="s">
        <v>19</v>
      </c>
      <c r="F520" s="220" t="s">
        <v>232</v>
      </c>
      <c r="G520" s="217"/>
      <c r="H520" s="219" t="s">
        <v>19</v>
      </c>
      <c r="I520" s="221"/>
      <c r="J520" s="217"/>
      <c r="K520" s="217"/>
      <c r="L520" s="222"/>
      <c r="M520" s="223"/>
      <c r="N520" s="224"/>
      <c r="O520" s="224"/>
      <c r="P520" s="224"/>
      <c r="Q520" s="224"/>
      <c r="R520" s="224"/>
      <c r="S520" s="224"/>
      <c r="T520" s="225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T520" s="226" t="s">
        <v>123</v>
      </c>
      <c r="AU520" s="226" t="s">
        <v>81</v>
      </c>
      <c r="AV520" s="12" t="s">
        <v>81</v>
      </c>
      <c r="AW520" s="12" t="s">
        <v>37</v>
      </c>
      <c r="AX520" s="12" t="s">
        <v>76</v>
      </c>
      <c r="AY520" s="226" t="s">
        <v>116</v>
      </c>
    </row>
    <row r="521" s="13" customFormat="1">
      <c r="A521" s="13"/>
      <c r="B521" s="227"/>
      <c r="C521" s="228"/>
      <c r="D521" s="218" t="s">
        <v>123</v>
      </c>
      <c r="E521" s="229" t="s">
        <v>19</v>
      </c>
      <c r="F521" s="230" t="s">
        <v>848</v>
      </c>
      <c r="G521" s="228"/>
      <c r="H521" s="231">
        <v>96100</v>
      </c>
      <c r="I521" s="232"/>
      <c r="J521" s="228"/>
      <c r="K521" s="228"/>
      <c r="L521" s="233"/>
      <c r="M521" s="234"/>
      <c r="N521" s="235"/>
      <c r="O521" s="235"/>
      <c r="P521" s="235"/>
      <c r="Q521" s="235"/>
      <c r="R521" s="235"/>
      <c r="S521" s="235"/>
      <c r="T521" s="23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7" t="s">
        <v>123</v>
      </c>
      <c r="AU521" s="237" t="s">
        <v>81</v>
      </c>
      <c r="AV521" s="13" t="s">
        <v>83</v>
      </c>
      <c r="AW521" s="13" t="s">
        <v>37</v>
      </c>
      <c r="AX521" s="13" t="s">
        <v>76</v>
      </c>
      <c r="AY521" s="237" t="s">
        <v>116</v>
      </c>
    </row>
    <row r="522" s="14" customFormat="1">
      <c r="A522" s="14"/>
      <c r="B522" s="238"/>
      <c r="C522" s="239"/>
      <c r="D522" s="218" t="s">
        <v>123</v>
      </c>
      <c r="E522" s="240" t="s">
        <v>19</v>
      </c>
      <c r="F522" s="241" t="s">
        <v>124</v>
      </c>
      <c r="G522" s="239"/>
      <c r="H522" s="242">
        <v>96100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8" t="s">
        <v>123</v>
      </c>
      <c r="AU522" s="248" t="s">
        <v>81</v>
      </c>
      <c r="AV522" s="14" t="s">
        <v>125</v>
      </c>
      <c r="AW522" s="14" t="s">
        <v>37</v>
      </c>
      <c r="AX522" s="14" t="s">
        <v>81</v>
      </c>
      <c r="AY522" s="248" t="s">
        <v>116</v>
      </c>
    </row>
    <row r="523" s="2" customFormat="1" ht="16.5" customHeight="1">
      <c r="A523" s="39"/>
      <c r="B523" s="40"/>
      <c r="C523" s="203" t="s">
        <v>849</v>
      </c>
      <c r="D523" s="203" t="s">
        <v>117</v>
      </c>
      <c r="E523" s="204" t="s">
        <v>850</v>
      </c>
      <c r="F523" s="205" t="s">
        <v>851</v>
      </c>
      <c r="G523" s="206" t="s">
        <v>203</v>
      </c>
      <c r="H523" s="207">
        <v>4805</v>
      </c>
      <c r="I523" s="208"/>
      <c r="J523" s="209">
        <f>ROUND(I523*H523,2)</f>
        <v>0</v>
      </c>
      <c r="K523" s="205" t="s">
        <v>19</v>
      </c>
      <c r="L523" s="45"/>
      <c r="M523" s="210" t="s">
        <v>19</v>
      </c>
      <c r="N523" s="211" t="s">
        <v>47</v>
      </c>
      <c r="O523" s="85"/>
      <c r="P523" s="212">
        <f>O523*H523</f>
        <v>0</v>
      </c>
      <c r="Q523" s="212">
        <v>0</v>
      </c>
      <c r="R523" s="212">
        <f>Q523*H523</f>
        <v>0</v>
      </c>
      <c r="S523" s="212">
        <v>0</v>
      </c>
      <c r="T523" s="213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4" t="s">
        <v>121</v>
      </c>
      <c r="AT523" s="214" t="s">
        <v>117</v>
      </c>
      <c r="AU523" s="214" t="s">
        <v>81</v>
      </c>
      <c r="AY523" s="18" t="s">
        <v>116</v>
      </c>
      <c r="BE523" s="215">
        <f>IF(N523="základní",J523,0)</f>
        <v>0</v>
      </c>
      <c r="BF523" s="215">
        <f>IF(N523="snížená",J523,0)</f>
        <v>0</v>
      </c>
      <c r="BG523" s="215">
        <f>IF(N523="zákl. přenesená",J523,0)</f>
        <v>0</v>
      </c>
      <c r="BH523" s="215">
        <f>IF(N523="sníž. přenesená",J523,0)</f>
        <v>0</v>
      </c>
      <c r="BI523" s="215">
        <f>IF(N523="nulová",J523,0)</f>
        <v>0</v>
      </c>
      <c r="BJ523" s="18" t="s">
        <v>81</v>
      </c>
      <c r="BK523" s="215">
        <f>ROUND(I523*H523,2)</f>
        <v>0</v>
      </c>
      <c r="BL523" s="18" t="s">
        <v>121</v>
      </c>
      <c r="BM523" s="214" t="s">
        <v>852</v>
      </c>
    </row>
    <row r="524" s="12" customFormat="1">
      <c r="A524" s="12"/>
      <c r="B524" s="216"/>
      <c r="C524" s="217"/>
      <c r="D524" s="218" t="s">
        <v>123</v>
      </c>
      <c r="E524" s="219" t="s">
        <v>19</v>
      </c>
      <c r="F524" s="220" t="s">
        <v>232</v>
      </c>
      <c r="G524" s="217"/>
      <c r="H524" s="219" t="s">
        <v>19</v>
      </c>
      <c r="I524" s="221"/>
      <c r="J524" s="217"/>
      <c r="K524" s="217"/>
      <c r="L524" s="222"/>
      <c r="M524" s="223"/>
      <c r="N524" s="224"/>
      <c r="O524" s="224"/>
      <c r="P524" s="224"/>
      <c r="Q524" s="224"/>
      <c r="R524" s="224"/>
      <c r="S524" s="224"/>
      <c r="T524" s="225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T524" s="226" t="s">
        <v>123</v>
      </c>
      <c r="AU524" s="226" t="s">
        <v>81</v>
      </c>
      <c r="AV524" s="12" t="s">
        <v>81</v>
      </c>
      <c r="AW524" s="12" t="s">
        <v>37</v>
      </c>
      <c r="AX524" s="12" t="s">
        <v>76</v>
      </c>
      <c r="AY524" s="226" t="s">
        <v>116</v>
      </c>
    </row>
    <row r="525" s="13" customFormat="1">
      <c r="A525" s="13"/>
      <c r="B525" s="227"/>
      <c r="C525" s="228"/>
      <c r="D525" s="218" t="s">
        <v>123</v>
      </c>
      <c r="E525" s="229" t="s">
        <v>19</v>
      </c>
      <c r="F525" s="230" t="s">
        <v>839</v>
      </c>
      <c r="G525" s="228"/>
      <c r="H525" s="231">
        <v>4805</v>
      </c>
      <c r="I525" s="232"/>
      <c r="J525" s="228"/>
      <c r="K525" s="228"/>
      <c r="L525" s="233"/>
      <c r="M525" s="234"/>
      <c r="N525" s="235"/>
      <c r="O525" s="235"/>
      <c r="P525" s="235"/>
      <c r="Q525" s="235"/>
      <c r="R525" s="235"/>
      <c r="S525" s="235"/>
      <c r="T525" s="23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7" t="s">
        <v>123</v>
      </c>
      <c r="AU525" s="237" t="s">
        <v>81</v>
      </c>
      <c r="AV525" s="13" t="s">
        <v>83</v>
      </c>
      <c r="AW525" s="13" t="s">
        <v>37</v>
      </c>
      <c r="AX525" s="13" t="s">
        <v>76</v>
      </c>
      <c r="AY525" s="237" t="s">
        <v>116</v>
      </c>
    </row>
    <row r="526" s="14" customFormat="1">
      <c r="A526" s="14"/>
      <c r="B526" s="238"/>
      <c r="C526" s="239"/>
      <c r="D526" s="218" t="s">
        <v>123</v>
      </c>
      <c r="E526" s="240" t="s">
        <v>19</v>
      </c>
      <c r="F526" s="241" t="s">
        <v>124</v>
      </c>
      <c r="G526" s="239"/>
      <c r="H526" s="242">
        <v>4805</v>
      </c>
      <c r="I526" s="243"/>
      <c r="J526" s="239"/>
      <c r="K526" s="239"/>
      <c r="L526" s="244"/>
      <c r="M526" s="245"/>
      <c r="N526" s="246"/>
      <c r="O526" s="246"/>
      <c r="P526" s="246"/>
      <c r="Q526" s="246"/>
      <c r="R526" s="246"/>
      <c r="S526" s="246"/>
      <c r="T526" s="24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8" t="s">
        <v>123</v>
      </c>
      <c r="AU526" s="248" t="s">
        <v>81</v>
      </c>
      <c r="AV526" s="14" t="s">
        <v>125</v>
      </c>
      <c r="AW526" s="14" t="s">
        <v>37</v>
      </c>
      <c r="AX526" s="14" t="s">
        <v>81</v>
      </c>
      <c r="AY526" s="248" t="s">
        <v>116</v>
      </c>
    </row>
    <row r="527" s="2" customFormat="1" ht="16.5" customHeight="1">
      <c r="A527" s="39"/>
      <c r="B527" s="40"/>
      <c r="C527" s="203" t="s">
        <v>853</v>
      </c>
      <c r="D527" s="203" t="s">
        <v>117</v>
      </c>
      <c r="E527" s="204" t="s">
        <v>854</v>
      </c>
      <c r="F527" s="205" t="s">
        <v>855</v>
      </c>
      <c r="G527" s="206" t="s">
        <v>139</v>
      </c>
      <c r="H527" s="207">
        <v>1007.6</v>
      </c>
      <c r="I527" s="208"/>
      <c r="J527" s="209">
        <f>ROUND(I527*H527,2)</f>
        <v>0</v>
      </c>
      <c r="K527" s="205" t="s">
        <v>140</v>
      </c>
      <c r="L527" s="45"/>
      <c r="M527" s="210" t="s">
        <v>19</v>
      </c>
      <c r="N527" s="211" t="s">
        <v>47</v>
      </c>
      <c r="O527" s="85"/>
      <c r="P527" s="212">
        <f>O527*H527</f>
        <v>0</v>
      </c>
      <c r="Q527" s="212">
        <v>0</v>
      </c>
      <c r="R527" s="212">
        <f>Q527*H527</f>
        <v>0</v>
      </c>
      <c r="S527" s="212">
        <v>0</v>
      </c>
      <c r="T527" s="213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4" t="s">
        <v>121</v>
      </c>
      <c r="AT527" s="214" t="s">
        <v>117</v>
      </c>
      <c r="AU527" s="214" t="s">
        <v>81</v>
      </c>
      <c r="AY527" s="18" t="s">
        <v>116</v>
      </c>
      <c r="BE527" s="215">
        <f>IF(N527="základní",J527,0)</f>
        <v>0</v>
      </c>
      <c r="BF527" s="215">
        <f>IF(N527="snížená",J527,0)</f>
        <v>0</v>
      </c>
      <c r="BG527" s="215">
        <f>IF(N527="zákl. přenesená",J527,0)</f>
        <v>0</v>
      </c>
      <c r="BH527" s="215">
        <f>IF(N527="sníž. přenesená",J527,0)</f>
        <v>0</v>
      </c>
      <c r="BI527" s="215">
        <f>IF(N527="nulová",J527,0)</f>
        <v>0</v>
      </c>
      <c r="BJ527" s="18" t="s">
        <v>81</v>
      </c>
      <c r="BK527" s="215">
        <f>ROUND(I527*H527,2)</f>
        <v>0</v>
      </c>
      <c r="BL527" s="18" t="s">
        <v>121</v>
      </c>
      <c r="BM527" s="214" t="s">
        <v>856</v>
      </c>
    </row>
    <row r="528" s="12" customFormat="1">
      <c r="A528" s="12"/>
      <c r="B528" s="216"/>
      <c r="C528" s="217"/>
      <c r="D528" s="218" t="s">
        <v>123</v>
      </c>
      <c r="E528" s="219" t="s">
        <v>19</v>
      </c>
      <c r="F528" s="220" t="s">
        <v>857</v>
      </c>
      <c r="G528" s="217"/>
      <c r="H528" s="219" t="s">
        <v>19</v>
      </c>
      <c r="I528" s="221"/>
      <c r="J528" s="217"/>
      <c r="K528" s="217"/>
      <c r="L528" s="222"/>
      <c r="M528" s="223"/>
      <c r="N528" s="224"/>
      <c r="O528" s="224"/>
      <c r="P528" s="224"/>
      <c r="Q528" s="224"/>
      <c r="R528" s="224"/>
      <c r="S528" s="224"/>
      <c r="T528" s="225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T528" s="226" t="s">
        <v>123</v>
      </c>
      <c r="AU528" s="226" t="s">
        <v>81</v>
      </c>
      <c r="AV528" s="12" t="s">
        <v>81</v>
      </c>
      <c r="AW528" s="12" t="s">
        <v>37</v>
      </c>
      <c r="AX528" s="12" t="s">
        <v>76</v>
      </c>
      <c r="AY528" s="226" t="s">
        <v>116</v>
      </c>
    </row>
    <row r="529" s="13" customFormat="1">
      <c r="A529" s="13"/>
      <c r="B529" s="227"/>
      <c r="C529" s="228"/>
      <c r="D529" s="218" t="s">
        <v>123</v>
      </c>
      <c r="E529" s="229" t="s">
        <v>19</v>
      </c>
      <c r="F529" s="230" t="s">
        <v>858</v>
      </c>
      <c r="G529" s="228"/>
      <c r="H529" s="231">
        <v>1007.6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7" t="s">
        <v>123</v>
      </c>
      <c r="AU529" s="237" t="s">
        <v>81</v>
      </c>
      <c r="AV529" s="13" t="s">
        <v>83</v>
      </c>
      <c r="AW529" s="13" t="s">
        <v>37</v>
      </c>
      <c r="AX529" s="13" t="s">
        <v>76</v>
      </c>
      <c r="AY529" s="237" t="s">
        <v>116</v>
      </c>
    </row>
    <row r="530" s="14" customFormat="1">
      <c r="A530" s="14"/>
      <c r="B530" s="238"/>
      <c r="C530" s="239"/>
      <c r="D530" s="218" t="s">
        <v>123</v>
      </c>
      <c r="E530" s="240" t="s">
        <v>19</v>
      </c>
      <c r="F530" s="241" t="s">
        <v>124</v>
      </c>
      <c r="G530" s="239"/>
      <c r="H530" s="242">
        <v>1007.6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8" t="s">
        <v>123</v>
      </c>
      <c r="AU530" s="248" t="s">
        <v>81</v>
      </c>
      <c r="AV530" s="14" t="s">
        <v>125</v>
      </c>
      <c r="AW530" s="14" t="s">
        <v>37</v>
      </c>
      <c r="AX530" s="14" t="s">
        <v>81</v>
      </c>
      <c r="AY530" s="248" t="s">
        <v>116</v>
      </c>
    </row>
    <row r="531" s="2" customFormat="1" ht="21.75" customHeight="1">
      <c r="A531" s="39"/>
      <c r="B531" s="40"/>
      <c r="C531" s="203" t="s">
        <v>859</v>
      </c>
      <c r="D531" s="203" t="s">
        <v>117</v>
      </c>
      <c r="E531" s="204" t="s">
        <v>860</v>
      </c>
      <c r="F531" s="205" t="s">
        <v>861</v>
      </c>
      <c r="G531" s="206" t="s">
        <v>139</v>
      </c>
      <c r="H531" s="207">
        <v>20152</v>
      </c>
      <c r="I531" s="208"/>
      <c r="J531" s="209">
        <f>ROUND(I531*H531,2)</f>
        <v>0</v>
      </c>
      <c r="K531" s="205" t="s">
        <v>140</v>
      </c>
      <c r="L531" s="45"/>
      <c r="M531" s="210" t="s">
        <v>19</v>
      </c>
      <c r="N531" s="211" t="s">
        <v>47</v>
      </c>
      <c r="O531" s="85"/>
      <c r="P531" s="212">
        <f>O531*H531</f>
        <v>0</v>
      </c>
      <c r="Q531" s="212">
        <v>0</v>
      </c>
      <c r="R531" s="212">
        <f>Q531*H531</f>
        <v>0</v>
      </c>
      <c r="S531" s="212">
        <v>0</v>
      </c>
      <c r="T531" s="213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4" t="s">
        <v>121</v>
      </c>
      <c r="AT531" s="214" t="s">
        <v>117</v>
      </c>
      <c r="AU531" s="214" t="s">
        <v>81</v>
      </c>
      <c r="AY531" s="18" t="s">
        <v>116</v>
      </c>
      <c r="BE531" s="215">
        <f>IF(N531="základní",J531,0)</f>
        <v>0</v>
      </c>
      <c r="BF531" s="215">
        <f>IF(N531="snížená",J531,0)</f>
        <v>0</v>
      </c>
      <c r="BG531" s="215">
        <f>IF(N531="zákl. přenesená",J531,0)</f>
        <v>0</v>
      </c>
      <c r="BH531" s="215">
        <f>IF(N531="sníž. přenesená",J531,0)</f>
        <v>0</v>
      </c>
      <c r="BI531" s="215">
        <f>IF(N531="nulová",J531,0)</f>
        <v>0</v>
      </c>
      <c r="BJ531" s="18" t="s">
        <v>81</v>
      </c>
      <c r="BK531" s="215">
        <f>ROUND(I531*H531,2)</f>
        <v>0</v>
      </c>
      <c r="BL531" s="18" t="s">
        <v>121</v>
      </c>
      <c r="BM531" s="214" t="s">
        <v>862</v>
      </c>
    </row>
    <row r="532" s="12" customFormat="1">
      <c r="A532" s="12"/>
      <c r="B532" s="216"/>
      <c r="C532" s="217"/>
      <c r="D532" s="218" t="s">
        <v>123</v>
      </c>
      <c r="E532" s="219" t="s">
        <v>19</v>
      </c>
      <c r="F532" s="220" t="s">
        <v>857</v>
      </c>
      <c r="G532" s="217"/>
      <c r="H532" s="219" t="s">
        <v>19</v>
      </c>
      <c r="I532" s="221"/>
      <c r="J532" s="217"/>
      <c r="K532" s="217"/>
      <c r="L532" s="222"/>
      <c r="M532" s="223"/>
      <c r="N532" s="224"/>
      <c r="O532" s="224"/>
      <c r="P532" s="224"/>
      <c r="Q532" s="224"/>
      <c r="R532" s="224"/>
      <c r="S532" s="224"/>
      <c r="T532" s="225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T532" s="226" t="s">
        <v>123</v>
      </c>
      <c r="AU532" s="226" t="s">
        <v>81</v>
      </c>
      <c r="AV532" s="12" t="s">
        <v>81</v>
      </c>
      <c r="AW532" s="12" t="s">
        <v>37</v>
      </c>
      <c r="AX532" s="12" t="s">
        <v>76</v>
      </c>
      <c r="AY532" s="226" t="s">
        <v>116</v>
      </c>
    </row>
    <row r="533" s="13" customFormat="1">
      <c r="A533" s="13"/>
      <c r="B533" s="227"/>
      <c r="C533" s="228"/>
      <c r="D533" s="218" t="s">
        <v>123</v>
      </c>
      <c r="E533" s="229" t="s">
        <v>19</v>
      </c>
      <c r="F533" s="230" t="s">
        <v>863</v>
      </c>
      <c r="G533" s="228"/>
      <c r="H533" s="231">
        <v>20152</v>
      </c>
      <c r="I533" s="232"/>
      <c r="J533" s="228"/>
      <c r="K533" s="228"/>
      <c r="L533" s="233"/>
      <c r="M533" s="234"/>
      <c r="N533" s="235"/>
      <c r="O533" s="235"/>
      <c r="P533" s="235"/>
      <c r="Q533" s="235"/>
      <c r="R533" s="235"/>
      <c r="S533" s="235"/>
      <c r="T533" s="23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7" t="s">
        <v>123</v>
      </c>
      <c r="AU533" s="237" t="s">
        <v>81</v>
      </c>
      <c r="AV533" s="13" t="s">
        <v>83</v>
      </c>
      <c r="AW533" s="13" t="s">
        <v>37</v>
      </c>
      <c r="AX533" s="13" t="s">
        <v>76</v>
      </c>
      <c r="AY533" s="237" t="s">
        <v>116</v>
      </c>
    </row>
    <row r="534" s="14" customFormat="1">
      <c r="A534" s="14"/>
      <c r="B534" s="238"/>
      <c r="C534" s="239"/>
      <c r="D534" s="218" t="s">
        <v>123</v>
      </c>
      <c r="E534" s="240" t="s">
        <v>19</v>
      </c>
      <c r="F534" s="241" t="s">
        <v>124</v>
      </c>
      <c r="G534" s="239"/>
      <c r="H534" s="242">
        <v>20152</v>
      </c>
      <c r="I534" s="243"/>
      <c r="J534" s="239"/>
      <c r="K534" s="239"/>
      <c r="L534" s="244"/>
      <c r="M534" s="245"/>
      <c r="N534" s="246"/>
      <c r="O534" s="246"/>
      <c r="P534" s="246"/>
      <c r="Q534" s="246"/>
      <c r="R534" s="246"/>
      <c r="S534" s="246"/>
      <c r="T534" s="24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8" t="s">
        <v>123</v>
      </c>
      <c r="AU534" s="248" t="s">
        <v>81</v>
      </c>
      <c r="AV534" s="14" t="s">
        <v>125</v>
      </c>
      <c r="AW534" s="14" t="s">
        <v>37</v>
      </c>
      <c r="AX534" s="14" t="s">
        <v>81</v>
      </c>
      <c r="AY534" s="248" t="s">
        <v>116</v>
      </c>
    </row>
    <row r="535" s="2" customFormat="1" ht="16.5" customHeight="1">
      <c r="A535" s="39"/>
      <c r="B535" s="40"/>
      <c r="C535" s="203" t="s">
        <v>864</v>
      </c>
      <c r="D535" s="203" t="s">
        <v>117</v>
      </c>
      <c r="E535" s="204" t="s">
        <v>865</v>
      </c>
      <c r="F535" s="205" t="s">
        <v>866</v>
      </c>
      <c r="G535" s="206" t="s">
        <v>139</v>
      </c>
      <c r="H535" s="207">
        <v>1007.6</v>
      </c>
      <c r="I535" s="208"/>
      <c r="J535" s="209">
        <f>ROUND(I535*H535,2)</f>
        <v>0</v>
      </c>
      <c r="K535" s="205" t="s">
        <v>19</v>
      </c>
      <c r="L535" s="45"/>
      <c r="M535" s="210" t="s">
        <v>19</v>
      </c>
      <c r="N535" s="211" t="s">
        <v>47</v>
      </c>
      <c r="O535" s="85"/>
      <c r="P535" s="212">
        <f>O535*H535</f>
        <v>0</v>
      </c>
      <c r="Q535" s="212">
        <v>0</v>
      </c>
      <c r="R535" s="212">
        <f>Q535*H535</f>
        <v>0</v>
      </c>
      <c r="S535" s="212">
        <v>0</v>
      </c>
      <c r="T535" s="213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14" t="s">
        <v>121</v>
      </c>
      <c r="AT535" s="214" t="s">
        <v>117</v>
      </c>
      <c r="AU535" s="214" t="s">
        <v>81</v>
      </c>
      <c r="AY535" s="18" t="s">
        <v>116</v>
      </c>
      <c r="BE535" s="215">
        <f>IF(N535="základní",J535,0)</f>
        <v>0</v>
      </c>
      <c r="BF535" s="215">
        <f>IF(N535="snížená",J535,0)</f>
        <v>0</v>
      </c>
      <c r="BG535" s="215">
        <f>IF(N535="zákl. přenesená",J535,0)</f>
        <v>0</v>
      </c>
      <c r="BH535" s="215">
        <f>IF(N535="sníž. přenesená",J535,0)</f>
        <v>0</v>
      </c>
      <c r="BI535" s="215">
        <f>IF(N535="nulová",J535,0)</f>
        <v>0</v>
      </c>
      <c r="BJ535" s="18" t="s">
        <v>81</v>
      </c>
      <c r="BK535" s="215">
        <f>ROUND(I535*H535,2)</f>
        <v>0</v>
      </c>
      <c r="BL535" s="18" t="s">
        <v>121</v>
      </c>
      <c r="BM535" s="214" t="s">
        <v>867</v>
      </c>
    </row>
    <row r="536" s="12" customFormat="1">
      <c r="A536" s="12"/>
      <c r="B536" s="216"/>
      <c r="C536" s="217"/>
      <c r="D536" s="218" t="s">
        <v>123</v>
      </c>
      <c r="E536" s="219" t="s">
        <v>19</v>
      </c>
      <c r="F536" s="220" t="s">
        <v>857</v>
      </c>
      <c r="G536" s="217"/>
      <c r="H536" s="219" t="s">
        <v>19</v>
      </c>
      <c r="I536" s="221"/>
      <c r="J536" s="217"/>
      <c r="K536" s="217"/>
      <c r="L536" s="222"/>
      <c r="M536" s="223"/>
      <c r="N536" s="224"/>
      <c r="O536" s="224"/>
      <c r="P536" s="224"/>
      <c r="Q536" s="224"/>
      <c r="R536" s="224"/>
      <c r="S536" s="224"/>
      <c r="T536" s="225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T536" s="226" t="s">
        <v>123</v>
      </c>
      <c r="AU536" s="226" t="s">
        <v>81</v>
      </c>
      <c r="AV536" s="12" t="s">
        <v>81</v>
      </c>
      <c r="AW536" s="12" t="s">
        <v>37</v>
      </c>
      <c r="AX536" s="12" t="s">
        <v>76</v>
      </c>
      <c r="AY536" s="226" t="s">
        <v>116</v>
      </c>
    </row>
    <row r="537" s="13" customFormat="1">
      <c r="A537" s="13"/>
      <c r="B537" s="227"/>
      <c r="C537" s="228"/>
      <c r="D537" s="218" t="s">
        <v>123</v>
      </c>
      <c r="E537" s="229" t="s">
        <v>19</v>
      </c>
      <c r="F537" s="230" t="s">
        <v>858</v>
      </c>
      <c r="G537" s="228"/>
      <c r="H537" s="231">
        <v>1007.6</v>
      </c>
      <c r="I537" s="232"/>
      <c r="J537" s="228"/>
      <c r="K537" s="228"/>
      <c r="L537" s="233"/>
      <c r="M537" s="234"/>
      <c r="N537" s="235"/>
      <c r="O537" s="235"/>
      <c r="P537" s="235"/>
      <c r="Q537" s="235"/>
      <c r="R537" s="235"/>
      <c r="S537" s="235"/>
      <c r="T537" s="23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7" t="s">
        <v>123</v>
      </c>
      <c r="AU537" s="237" t="s">
        <v>81</v>
      </c>
      <c r="AV537" s="13" t="s">
        <v>83</v>
      </c>
      <c r="AW537" s="13" t="s">
        <v>37</v>
      </c>
      <c r="AX537" s="13" t="s">
        <v>76</v>
      </c>
      <c r="AY537" s="237" t="s">
        <v>116</v>
      </c>
    </row>
    <row r="538" s="14" customFormat="1">
      <c r="A538" s="14"/>
      <c r="B538" s="238"/>
      <c r="C538" s="239"/>
      <c r="D538" s="218" t="s">
        <v>123</v>
      </c>
      <c r="E538" s="240" t="s">
        <v>19</v>
      </c>
      <c r="F538" s="241" t="s">
        <v>124</v>
      </c>
      <c r="G538" s="239"/>
      <c r="H538" s="242">
        <v>1007.6</v>
      </c>
      <c r="I538" s="243"/>
      <c r="J538" s="239"/>
      <c r="K538" s="239"/>
      <c r="L538" s="244"/>
      <c r="M538" s="245"/>
      <c r="N538" s="246"/>
      <c r="O538" s="246"/>
      <c r="P538" s="246"/>
      <c r="Q538" s="246"/>
      <c r="R538" s="246"/>
      <c r="S538" s="246"/>
      <c r="T538" s="24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8" t="s">
        <v>123</v>
      </c>
      <c r="AU538" s="248" t="s">
        <v>81</v>
      </c>
      <c r="AV538" s="14" t="s">
        <v>125</v>
      </c>
      <c r="AW538" s="14" t="s">
        <v>37</v>
      </c>
      <c r="AX538" s="14" t="s">
        <v>81</v>
      </c>
      <c r="AY538" s="248" t="s">
        <v>116</v>
      </c>
    </row>
    <row r="539" s="2" customFormat="1" ht="16.5" customHeight="1">
      <c r="A539" s="39"/>
      <c r="B539" s="40"/>
      <c r="C539" s="203" t="s">
        <v>868</v>
      </c>
      <c r="D539" s="203" t="s">
        <v>117</v>
      </c>
      <c r="E539" s="204" t="s">
        <v>869</v>
      </c>
      <c r="F539" s="205" t="s">
        <v>870</v>
      </c>
      <c r="G539" s="206" t="s">
        <v>139</v>
      </c>
      <c r="H539" s="207">
        <v>29</v>
      </c>
      <c r="I539" s="208"/>
      <c r="J539" s="209">
        <f>ROUND(I539*H539,2)</f>
        <v>0</v>
      </c>
      <c r="K539" s="205" t="s">
        <v>19</v>
      </c>
      <c r="L539" s="45"/>
      <c r="M539" s="210" t="s">
        <v>19</v>
      </c>
      <c r="N539" s="211" t="s">
        <v>47</v>
      </c>
      <c r="O539" s="85"/>
      <c r="P539" s="212">
        <f>O539*H539</f>
        <v>0</v>
      </c>
      <c r="Q539" s="212">
        <v>0</v>
      </c>
      <c r="R539" s="212">
        <f>Q539*H539</f>
        <v>0</v>
      </c>
      <c r="S539" s="212">
        <v>0</v>
      </c>
      <c r="T539" s="213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4" t="s">
        <v>121</v>
      </c>
      <c r="AT539" s="214" t="s">
        <v>117</v>
      </c>
      <c r="AU539" s="214" t="s">
        <v>81</v>
      </c>
      <c r="AY539" s="18" t="s">
        <v>116</v>
      </c>
      <c r="BE539" s="215">
        <f>IF(N539="základní",J539,0)</f>
        <v>0</v>
      </c>
      <c r="BF539" s="215">
        <f>IF(N539="snížená",J539,0)</f>
        <v>0</v>
      </c>
      <c r="BG539" s="215">
        <f>IF(N539="zákl. přenesená",J539,0)</f>
        <v>0</v>
      </c>
      <c r="BH539" s="215">
        <f>IF(N539="sníž. přenesená",J539,0)</f>
        <v>0</v>
      </c>
      <c r="BI539" s="215">
        <f>IF(N539="nulová",J539,0)</f>
        <v>0</v>
      </c>
      <c r="BJ539" s="18" t="s">
        <v>81</v>
      </c>
      <c r="BK539" s="215">
        <f>ROUND(I539*H539,2)</f>
        <v>0</v>
      </c>
      <c r="BL539" s="18" t="s">
        <v>121</v>
      </c>
      <c r="BM539" s="214" t="s">
        <v>871</v>
      </c>
    </row>
    <row r="540" s="12" customFormat="1">
      <c r="A540" s="12"/>
      <c r="B540" s="216"/>
      <c r="C540" s="217"/>
      <c r="D540" s="218" t="s">
        <v>123</v>
      </c>
      <c r="E540" s="219" t="s">
        <v>19</v>
      </c>
      <c r="F540" s="220" t="s">
        <v>857</v>
      </c>
      <c r="G540" s="217"/>
      <c r="H540" s="219" t="s">
        <v>19</v>
      </c>
      <c r="I540" s="221"/>
      <c r="J540" s="217"/>
      <c r="K540" s="217"/>
      <c r="L540" s="222"/>
      <c r="M540" s="223"/>
      <c r="N540" s="224"/>
      <c r="O540" s="224"/>
      <c r="P540" s="224"/>
      <c r="Q540" s="224"/>
      <c r="R540" s="224"/>
      <c r="S540" s="224"/>
      <c r="T540" s="225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T540" s="226" t="s">
        <v>123</v>
      </c>
      <c r="AU540" s="226" t="s">
        <v>81</v>
      </c>
      <c r="AV540" s="12" t="s">
        <v>81</v>
      </c>
      <c r="AW540" s="12" t="s">
        <v>37</v>
      </c>
      <c r="AX540" s="12" t="s">
        <v>76</v>
      </c>
      <c r="AY540" s="226" t="s">
        <v>116</v>
      </c>
    </row>
    <row r="541" s="13" customFormat="1">
      <c r="A541" s="13"/>
      <c r="B541" s="227"/>
      <c r="C541" s="228"/>
      <c r="D541" s="218" t="s">
        <v>123</v>
      </c>
      <c r="E541" s="229" t="s">
        <v>19</v>
      </c>
      <c r="F541" s="230" t="s">
        <v>265</v>
      </c>
      <c r="G541" s="228"/>
      <c r="H541" s="231">
        <v>29</v>
      </c>
      <c r="I541" s="232"/>
      <c r="J541" s="228"/>
      <c r="K541" s="228"/>
      <c r="L541" s="233"/>
      <c r="M541" s="234"/>
      <c r="N541" s="235"/>
      <c r="O541" s="235"/>
      <c r="P541" s="235"/>
      <c r="Q541" s="235"/>
      <c r="R541" s="235"/>
      <c r="S541" s="235"/>
      <c r="T541" s="23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7" t="s">
        <v>123</v>
      </c>
      <c r="AU541" s="237" t="s">
        <v>81</v>
      </c>
      <c r="AV541" s="13" t="s">
        <v>83</v>
      </c>
      <c r="AW541" s="13" t="s">
        <v>37</v>
      </c>
      <c r="AX541" s="13" t="s">
        <v>76</v>
      </c>
      <c r="AY541" s="237" t="s">
        <v>116</v>
      </c>
    </row>
    <row r="542" s="14" customFormat="1">
      <c r="A542" s="14"/>
      <c r="B542" s="238"/>
      <c r="C542" s="239"/>
      <c r="D542" s="218" t="s">
        <v>123</v>
      </c>
      <c r="E542" s="240" t="s">
        <v>19</v>
      </c>
      <c r="F542" s="241" t="s">
        <v>124</v>
      </c>
      <c r="G542" s="239"/>
      <c r="H542" s="242">
        <v>29</v>
      </c>
      <c r="I542" s="243"/>
      <c r="J542" s="239"/>
      <c r="K542" s="239"/>
      <c r="L542" s="244"/>
      <c r="M542" s="245"/>
      <c r="N542" s="246"/>
      <c r="O542" s="246"/>
      <c r="P542" s="246"/>
      <c r="Q542" s="246"/>
      <c r="R542" s="246"/>
      <c r="S542" s="246"/>
      <c r="T542" s="247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8" t="s">
        <v>123</v>
      </c>
      <c r="AU542" s="248" t="s">
        <v>81</v>
      </c>
      <c r="AV542" s="14" t="s">
        <v>125</v>
      </c>
      <c r="AW542" s="14" t="s">
        <v>37</v>
      </c>
      <c r="AX542" s="14" t="s">
        <v>81</v>
      </c>
      <c r="AY542" s="248" t="s">
        <v>116</v>
      </c>
    </row>
    <row r="543" s="2" customFormat="1" ht="21.75" customHeight="1">
      <c r="A543" s="39"/>
      <c r="B543" s="40"/>
      <c r="C543" s="203" t="s">
        <v>872</v>
      </c>
      <c r="D543" s="203" t="s">
        <v>117</v>
      </c>
      <c r="E543" s="204" t="s">
        <v>873</v>
      </c>
      <c r="F543" s="205" t="s">
        <v>874</v>
      </c>
      <c r="G543" s="206" t="s">
        <v>139</v>
      </c>
      <c r="H543" s="207">
        <v>580</v>
      </c>
      <c r="I543" s="208"/>
      <c r="J543" s="209">
        <f>ROUND(I543*H543,2)</f>
        <v>0</v>
      </c>
      <c r="K543" s="205" t="s">
        <v>19</v>
      </c>
      <c r="L543" s="45"/>
      <c r="M543" s="210" t="s">
        <v>19</v>
      </c>
      <c r="N543" s="211" t="s">
        <v>47</v>
      </c>
      <c r="O543" s="85"/>
      <c r="P543" s="212">
        <f>O543*H543</f>
        <v>0</v>
      </c>
      <c r="Q543" s="212">
        <v>0</v>
      </c>
      <c r="R543" s="212">
        <f>Q543*H543</f>
        <v>0</v>
      </c>
      <c r="S543" s="212">
        <v>0</v>
      </c>
      <c r="T543" s="213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14" t="s">
        <v>121</v>
      </c>
      <c r="AT543" s="214" t="s">
        <v>117</v>
      </c>
      <c r="AU543" s="214" t="s">
        <v>81</v>
      </c>
      <c r="AY543" s="18" t="s">
        <v>116</v>
      </c>
      <c r="BE543" s="215">
        <f>IF(N543="základní",J543,0)</f>
        <v>0</v>
      </c>
      <c r="BF543" s="215">
        <f>IF(N543="snížená",J543,0)</f>
        <v>0</v>
      </c>
      <c r="BG543" s="215">
        <f>IF(N543="zákl. přenesená",J543,0)</f>
        <v>0</v>
      </c>
      <c r="BH543" s="215">
        <f>IF(N543="sníž. přenesená",J543,0)</f>
        <v>0</v>
      </c>
      <c r="BI543" s="215">
        <f>IF(N543="nulová",J543,0)</f>
        <v>0</v>
      </c>
      <c r="BJ543" s="18" t="s">
        <v>81</v>
      </c>
      <c r="BK543" s="215">
        <f>ROUND(I543*H543,2)</f>
        <v>0</v>
      </c>
      <c r="BL543" s="18" t="s">
        <v>121</v>
      </c>
      <c r="BM543" s="214" t="s">
        <v>875</v>
      </c>
    </row>
    <row r="544" s="12" customFormat="1">
      <c r="A544" s="12"/>
      <c r="B544" s="216"/>
      <c r="C544" s="217"/>
      <c r="D544" s="218" t="s">
        <v>123</v>
      </c>
      <c r="E544" s="219" t="s">
        <v>19</v>
      </c>
      <c r="F544" s="220" t="s">
        <v>857</v>
      </c>
      <c r="G544" s="217"/>
      <c r="H544" s="219" t="s">
        <v>19</v>
      </c>
      <c r="I544" s="221"/>
      <c r="J544" s="217"/>
      <c r="K544" s="217"/>
      <c r="L544" s="222"/>
      <c r="M544" s="223"/>
      <c r="N544" s="224"/>
      <c r="O544" s="224"/>
      <c r="P544" s="224"/>
      <c r="Q544" s="224"/>
      <c r="R544" s="224"/>
      <c r="S544" s="224"/>
      <c r="T544" s="225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T544" s="226" t="s">
        <v>123</v>
      </c>
      <c r="AU544" s="226" t="s">
        <v>81</v>
      </c>
      <c r="AV544" s="12" t="s">
        <v>81</v>
      </c>
      <c r="AW544" s="12" t="s">
        <v>37</v>
      </c>
      <c r="AX544" s="12" t="s">
        <v>76</v>
      </c>
      <c r="AY544" s="226" t="s">
        <v>116</v>
      </c>
    </row>
    <row r="545" s="13" customFormat="1">
      <c r="A545" s="13"/>
      <c r="B545" s="227"/>
      <c r="C545" s="228"/>
      <c r="D545" s="218" t="s">
        <v>123</v>
      </c>
      <c r="E545" s="229" t="s">
        <v>19</v>
      </c>
      <c r="F545" s="230" t="s">
        <v>876</v>
      </c>
      <c r="G545" s="228"/>
      <c r="H545" s="231">
        <v>580</v>
      </c>
      <c r="I545" s="232"/>
      <c r="J545" s="228"/>
      <c r="K545" s="228"/>
      <c r="L545" s="233"/>
      <c r="M545" s="234"/>
      <c r="N545" s="235"/>
      <c r="O545" s="235"/>
      <c r="P545" s="235"/>
      <c r="Q545" s="235"/>
      <c r="R545" s="235"/>
      <c r="S545" s="235"/>
      <c r="T545" s="23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7" t="s">
        <v>123</v>
      </c>
      <c r="AU545" s="237" t="s">
        <v>81</v>
      </c>
      <c r="AV545" s="13" t="s">
        <v>83</v>
      </c>
      <c r="AW545" s="13" t="s">
        <v>37</v>
      </c>
      <c r="AX545" s="13" t="s">
        <v>76</v>
      </c>
      <c r="AY545" s="237" t="s">
        <v>116</v>
      </c>
    </row>
    <row r="546" s="14" customFormat="1">
      <c r="A546" s="14"/>
      <c r="B546" s="238"/>
      <c r="C546" s="239"/>
      <c r="D546" s="218" t="s">
        <v>123</v>
      </c>
      <c r="E546" s="240" t="s">
        <v>19</v>
      </c>
      <c r="F546" s="241" t="s">
        <v>124</v>
      </c>
      <c r="G546" s="239"/>
      <c r="H546" s="242">
        <v>580</v>
      </c>
      <c r="I546" s="243"/>
      <c r="J546" s="239"/>
      <c r="K546" s="239"/>
      <c r="L546" s="244"/>
      <c r="M546" s="245"/>
      <c r="N546" s="246"/>
      <c r="O546" s="246"/>
      <c r="P546" s="246"/>
      <c r="Q546" s="246"/>
      <c r="R546" s="246"/>
      <c r="S546" s="246"/>
      <c r="T546" s="24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8" t="s">
        <v>123</v>
      </c>
      <c r="AU546" s="248" t="s">
        <v>81</v>
      </c>
      <c r="AV546" s="14" t="s">
        <v>125</v>
      </c>
      <c r="AW546" s="14" t="s">
        <v>37</v>
      </c>
      <c r="AX546" s="14" t="s">
        <v>81</v>
      </c>
      <c r="AY546" s="248" t="s">
        <v>116</v>
      </c>
    </row>
    <row r="547" s="2" customFormat="1" ht="16.5" customHeight="1">
      <c r="A547" s="39"/>
      <c r="B547" s="40"/>
      <c r="C547" s="203" t="s">
        <v>877</v>
      </c>
      <c r="D547" s="203" t="s">
        <v>117</v>
      </c>
      <c r="E547" s="204" t="s">
        <v>878</v>
      </c>
      <c r="F547" s="205" t="s">
        <v>879</v>
      </c>
      <c r="G547" s="206" t="s">
        <v>139</v>
      </c>
      <c r="H547" s="207">
        <v>29</v>
      </c>
      <c r="I547" s="208"/>
      <c r="J547" s="209">
        <f>ROUND(I547*H547,2)</f>
        <v>0</v>
      </c>
      <c r="K547" s="205" t="s">
        <v>19</v>
      </c>
      <c r="L547" s="45"/>
      <c r="M547" s="210" t="s">
        <v>19</v>
      </c>
      <c r="N547" s="211" t="s">
        <v>47</v>
      </c>
      <c r="O547" s="85"/>
      <c r="P547" s="212">
        <f>O547*H547</f>
        <v>0</v>
      </c>
      <c r="Q547" s="212">
        <v>0</v>
      </c>
      <c r="R547" s="212">
        <f>Q547*H547</f>
        <v>0</v>
      </c>
      <c r="S547" s="212">
        <v>0</v>
      </c>
      <c r="T547" s="213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4" t="s">
        <v>121</v>
      </c>
      <c r="AT547" s="214" t="s">
        <v>117</v>
      </c>
      <c r="AU547" s="214" t="s">
        <v>81</v>
      </c>
      <c r="AY547" s="18" t="s">
        <v>116</v>
      </c>
      <c r="BE547" s="215">
        <f>IF(N547="základní",J547,0)</f>
        <v>0</v>
      </c>
      <c r="BF547" s="215">
        <f>IF(N547="snížená",J547,0)</f>
        <v>0</v>
      </c>
      <c r="BG547" s="215">
        <f>IF(N547="zákl. přenesená",J547,0)</f>
        <v>0</v>
      </c>
      <c r="BH547" s="215">
        <f>IF(N547="sníž. přenesená",J547,0)</f>
        <v>0</v>
      </c>
      <c r="BI547" s="215">
        <f>IF(N547="nulová",J547,0)</f>
        <v>0</v>
      </c>
      <c r="BJ547" s="18" t="s">
        <v>81</v>
      </c>
      <c r="BK547" s="215">
        <f>ROUND(I547*H547,2)</f>
        <v>0</v>
      </c>
      <c r="BL547" s="18" t="s">
        <v>121</v>
      </c>
      <c r="BM547" s="214" t="s">
        <v>880</v>
      </c>
    </row>
    <row r="548" s="12" customFormat="1">
      <c r="A548" s="12"/>
      <c r="B548" s="216"/>
      <c r="C548" s="217"/>
      <c r="D548" s="218" t="s">
        <v>123</v>
      </c>
      <c r="E548" s="219" t="s">
        <v>19</v>
      </c>
      <c r="F548" s="220" t="s">
        <v>857</v>
      </c>
      <c r="G548" s="217"/>
      <c r="H548" s="219" t="s">
        <v>19</v>
      </c>
      <c r="I548" s="221"/>
      <c r="J548" s="217"/>
      <c r="K548" s="217"/>
      <c r="L548" s="222"/>
      <c r="M548" s="223"/>
      <c r="N548" s="224"/>
      <c r="O548" s="224"/>
      <c r="P548" s="224"/>
      <c r="Q548" s="224"/>
      <c r="R548" s="224"/>
      <c r="S548" s="224"/>
      <c r="T548" s="225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T548" s="226" t="s">
        <v>123</v>
      </c>
      <c r="AU548" s="226" t="s">
        <v>81</v>
      </c>
      <c r="AV548" s="12" t="s">
        <v>81</v>
      </c>
      <c r="AW548" s="12" t="s">
        <v>37</v>
      </c>
      <c r="AX548" s="12" t="s">
        <v>76</v>
      </c>
      <c r="AY548" s="226" t="s">
        <v>116</v>
      </c>
    </row>
    <row r="549" s="13" customFormat="1">
      <c r="A549" s="13"/>
      <c r="B549" s="227"/>
      <c r="C549" s="228"/>
      <c r="D549" s="218" t="s">
        <v>123</v>
      </c>
      <c r="E549" s="229" t="s">
        <v>19</v>
      </c>
      <c r="F549" s="230" t="s">
        <v>265</v>
      </c>
      <c r="G549" s="228"/>
      <c r="H549" s="231">
        <v>29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7" t="s">
        <v>123</v>
      </c>
      <c r="AU549" s="237" t="s">
        <v>81</v>
      </c>
      <c r="AV549" s="13" t="s">
        <v>83</v>
      </c>
      <c r="AW549" s="13" t="s">
        <v>37</v>
      </c>
      <c r="AX549" s="13" t="s">
        <v>76</v>
      </c>
      <c r="AY549" s="237" t="s">
        <v>116</v>
      </c>
    </row>
    <row r="550" s="14" customFormat="1">
      <c r="A550" s="14"/>
      <c r="B550" s="238"/>
      <c r="C550" s="239"/>
      <c r="D550" s="218" t="s">
        <v>123</v>
      </c>
      <c r="E550" s="240" t="s">
        <v>19</v>
      </c>
      <c r="F550" s="241" t="s">
        <v>124</v>
      </c>
      <c r="G550" s="239"/>
      <c r="H550" s="242">
        <v>29</v>
      </c>
      <c r="I550" s="243"/>
      <c r="J550" s="239"/>
      <c r="K550" s="239"/>
      <c r="L550" s="244"/>
      <c r="M550" s="245"/>
      <c r="N550" s="246"/>
      <c r="O550" s="246"/>
      <c r="P550" s="246"/>
      <c r="Q550" s="246"/>
      <c r="R550" s="246"/>
      <c r="S550" s="246"/>
      <c r="T550" s="24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8" t="s">
        <v>123</v>
      </c>
      <c r="AU550" s="248" t="s">
        <v>81</v>
      </c>
      <c r="AV550" s="14" t="s">
        <v>125</v>
      </c>
      <c r="AW550" s="14" t="s">
        <v>37</v>
      </c>
      <c r="AX550" s="14" t="s">
        <v>81</v>
      </c>
      <c r="AY550" s="248" t="s">
        <v>116</v>
      </c>
    </row>
    <row r="551" s="2" customFormat="1" ht="21.75" customHeight="1">
      <c r="A551" s="39"/>
      <c r="B551" s="40"/>
      <c r="C551" s="203" t="s">
        <v>881</v>
      </c>
      <c r="D551" s="203" t="s">
        <v>117</v>
      </c>
      <c r="E551" s="204" t="s">
        <v>882</v>
      </c>
      <c r="F551" s="205" t="s">
        <v>883</v>
      </c>
      <c r="G551" s="206" t="s">
        <v>139</v>
      </c>
      <c r="H551" s="207">
        <v>10.449999999999999</v>
      </c>
      <c r="I551" s="208"/>
      <c r="J551" s="209">
        <f>ROUND(I551*H551,2)</f>
        <v>0</v>
      </c>
      <c r="K551" s="205" t="s">
        <v>19</v>
      </c>
      <c r="L551" s="45"/>
      <c r="M551" s="210" t="s">
        <v>19</v>
      </c>
      <c r="N551" s="211" t="s">
        <v>47</v>
      </c>
      <c r="O551" s="85"/>
      <c r="P551" s="212">
        <f>O551*H551</f>
        <v>0</v>
      </c>
      <c r="Q551" s="212">
        <v>0</v>
      </c>
      <c r="R551" s="212">
        <f>Q551*H551</f>
        <v>0</v>
      </c>
      <c r="S551" s="212">
        <v>0</v>
      </c>
      <c r="T551" s="213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4" t="s">
        <v>121</v>
      </c>
      <c r="AT551" s="214" t="s">
        <v>117</v>
      </c>
      <c r="AU551" s="214" t="s">
        <v>81</v>
      </c>
      <c r="AY551" s="18" t="s">
        <v>116</v>
      </c>
      <c r="BE551" s="215">
        <f>IF(N551="základní",J551,0)</f>
        <v>0</v>
      </c>
      <c r="BF551" s="215">
        <f>IF(N551="snížená",J551,0)</f>
        <v>0</v>
      </c>
      <c r="BG551" s="215">
        <f>IF(N551="zákl. přenesená",J551,0)</f>
        <v>0</v>
      </c>
      <c r="BH551" s="215">
        <f>IF(N551="sníž. přenesená",J551,0)</f>
        <v>0</v>
      </c>
      <c r="BI551" s="215">
        <f>IF(N551="nulová",J551,0)</f>
        <v>0</v>
      </c>
      <c r="BJ551" s="18" t="s">
        <v>81</v>
      </c>
      <c r="BK551" s="215">
        <f>ROUND(I551*H551,2)</f>
        <v>0</v>
      </c>
      <c r="BL551" s="18" t="s">
        <v>121</v>
      </c>
      <c r="BM551" s="214" t="s">
        <v>884</v>
      </c>
    </row>
    <row r="552" s="12" customFormat="1">
      <c r="A552" s="12"/>
      <c r="B552" s="216"/>
      <c r="C552" s="217"/>
      <c r="D552" s="218" t="s">
        <v>123</v>
      </c>
      <c r="E552" s="219" t="s">
        <v>19</v>
      </c>
      <c r="F552" s="220" t="s">
        <v>857</v>
      </c>
      <c r="G552" s="217"/>
      <c r="H552" s="219" t="s">
        <v>19</v>
      </c>
      <c r="I552" s="221"/>
      <c r="J552" s="217"/>
      <c r="K552" s="217"/>
      <c r="L552" s="222"/>
      <c r="M552" s="223"/>
      <c r="N552" s="224"/>
      <c r="O552" s="224"/>
      <c r="P552" s="224"/>
      <c r="Q552" s="224"/>
      <c r="R552" s="224"/>
      <c r="S552" s="224"/>
      <c r="T552" s="225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T552" s="226" t="s">
        <v>123</v>
      </c>
      <c r="AU552" s="226" t="s">
        <v>81</v>
      </c>
      <c r="AV552" s="12" t="s">
        <v>81</v>
      </c>
      <c r="AW552" s="12" t="s">
        <v>37</v>
      </c>
      <c r="AX552" s="12" t="s">
        <v>76</v>
      </c>
      <c r="AY552" s="226" t="s">
        <v>116</v>
      </c>
    </row>
    <row r="553" s="13" customFormat="1">
      <c r="A553" s="13"/>
      <c r="B553" s="227"/>
      <c r="C553" s="228"/>
      <c r="D553" s="218" t="s">
        <v>123</v>
      </c>
      <c r="E553" s="229" t="s">
        <v>19</v>
      </c>
      <c r="F553" s="230" t="s">
        <v>885</v>
      </c>
      <c r="G553" s="228"/>
      <c r="H553" s="231">
        <v>10.449999999999999</v>
      </c>
      <c r="I553" s="232"/>
      <c r="J553" s="228"/>
      <c r="K553" s="228"/>
      <c r="L553" s="233"/>
      <c r="M553" s="234"/>
      <c r="N553" s="235"/>
      <c r="O553" s="235"/>
      <c r="P553" s="235"/>
      <c r="Q553" s="235"/>
      <c r="R553" s="235"/>
      <c r="S553" s="235"/>
      <c r="T553" s="23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7" t="s">
        <v>123</v>
      </c>
      <c r="AU553" s="237" t="s">
        <v>81</v>
      </c>
      <c r="AV553" s="13" t="s">
        <v>83</v>
      </c>
      <c r="AW553" s="13" t="s">
        <v>37</v>
      </c>
      <c r="AX553" s="13" t="s">
        <v>76</v>
      </c>
      <c r="AY553" s="237" t="s">
        <v>116</v>
      </c>
    </row>
    <row r="554" s="14" customFormat="1">
      <c r="A554" s="14"/>
      <c r="B554" s="238"/>
      <c r="C554" s="239"/>
      <c r="D554" s="218" t="s">
        <v>123</v>
      </c>
      <c r="E554" s="240" t="s">
        <v>19</v>
      </c>
      <c r="F554" s="241" t="s">
        <v>124</v>
      </c>
      <c r="G554" s="239"/>
      <c r="H554" s="242">
        <v>10.449999999999999</v>
      </c>
      <c r="I554" s="243"/>
      <c r="J554" s="239"/>
      <c r="K554" s="239"/>
      <c r="L554" s="244"/>
      <c r="M554" s="245"/>
      <c r="N554" s="246"/>
      <c r="O554" s="246"/>
      <c r="P554" s="246"/>
      <c r="Q554" s="246"/>
      <c r="R554" s="246"/>
      <c r="S554" s="246"/>
      <c r="T554" s="24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8" t="s">
        <v>123</v>
      </c>
      <c r="AU554" s="248" t="s">
        <v>81</v>
      </c>
      <c r="AV554" s="14" t="s">
        <v>125</v>
      </c>
      <c r="AW554" s="14" t="s">
        <v>37</v>
      </c>
      <c r="AX554" s="14" t="s">
        <v>81</v>
      </c>
      <c r="AY554" s="248" t="s">
        <v>116</v>
      </c>
    </row>
    <row r="555" s="2" customFormat="1" ht="21.75" customHeight="1">
      <c r="A555" s="39"/>
      <c r="B555" s="40"/>
      <c r="C555" s="203" t="s">
        <v>886</v>
      </c>
      <c r="D555" s="203" t="s">
        <v>117</v>
      </c>
      <c r="E555" s="204" t="s">
        <v>887</v>
      </c>
      <c r="F555" s="205" t="s">
        <v>888</v>
      </c>
      <c r="G555" s="206" t="s">
        <v>139</v>
      </c>
      <c r="H555" s="207">
        <v>209</v>
      </c>
      <c r="I555" s="208"/>
      <c r="J555" s="209">
        <f>ROUND(I555*H555,2)</f>
        <v>0</v>
      </c>
      <c r="K555" s="205" t="s">
        <v>19</v>
      </c>
      <c r="L555" s="45"/>
      <c r="M555" s="210" t="s">
        <v>19</v>
      </c>
      <c r="N555" s="211" t="s">
        <v>47</v>
      </c>
      <c r="O555" s="85"/>
      <c r="P555" s="212">
        <f>O555*H555</f>
        <v>0</v>
      </c>
      <c r="Q555" s="212">
        <v>0</v>
      </c>
      <c r="R555" s="212">
        <f>Q555*H555</f>
        <v>0</v>
      </c>
      <c r="S555" s="212">
        <v>0</v>
      </c>
      <c r="T555" s="213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14" t="s">
        <v>121</v>
      </c>
      <c r="AT555" s="214" t="s">
        <v>117</v>
      </c>
      <c r="AU555" s="214" t="s">
        <v>81</v>
      </c>
      <c r="AY555" s="18" t="s">
        <v>116</v>
      </c>
      <c r="BE555" s="215">
        <f>IF(N555="základní",J555,0)</f>
        <v>0</v>
      </c>
      <c r="BF555" s="215">
        <f>IF(N555="snížená",J555,0)</f>
        <v>0</v>
      </c>
      <c r="BG555" s="215">
        <f>IF(N555="zákl. přenesená",J555,0)</f>
        <v>0</v>
      </c>
      <c r="BH555" s="215">
        <f>IF(N555="sníž. přenesená",J555,0)</f>
        <v>0</v>
      </c>
      <c r="BI555" s="215">
        <f>IF(N555="nulová",J555,0)</f>
        <v>0</v>
      </c>
      <c r="BJ555" s="18" t="s">
        <v>81</v>
      </c>
      <c r="BK555" s="215">
        <f>ROUND(I555*H555,2)</f>
        <v>0</v>
      </c>
      <c r="BL555" s="18" t="s">
        <v>121</v>
      </c>
      <c r="BM555" s="214" t="s">
        <v>889</v>
      </c>
    </row>
    <row r="556" s="12" customFormat="1">
      <c r="A556" s="12"/>
      <c r="B556" s="216"/>
      <c r="C556" s="217"/>
      <c r="D556" s="218" t="s">
        <v>123</v>
      </c>
      <c r="E556" s="219" t="s">
        <v>19</v>
      </c>
      <c r="F556" s="220" t="s">
        <v>857</v>
      </c>
      <c r="G556" s="217"/>
      <c r="H556" s="219" t="s">
        <v>19</v>
      </c>
      <c r="I556" s="221"/>
      <c r="J556" s="217"/>
      <c r="K556" s="217"/>
      <c r="L556" s="222"/>
      <c r="M556" s="223"/>
      <c r="N556" s="224"/>
      <c r="O556" s="224"/>
      <c r="P556" s="224"/>
      <c r="Q556" s="224"/>
      <c r="R556" s="224"/>
      <c r="S556" s="224"/>
      <c r="T556" s="225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T556" s="226" t="s">
        <v>123</v>
      </c>
      <c r="AU556" s="226" t="s">
        <v>81</v>
      </c>
      <c r="AV556" s="12" t="s">
        <v>81</v>
      </c>
      <c r="AW556" s="12" t="s">
        <v>37</v>
      </c>
      <c r="AX556" s="12" t="s">
        <v>76</v>
      </c>
      <c r="AY556" s="226" t="s">
        <v>116</v>
      </c>
    </row>
    <row r="557" s="13" customFormat="1">
      <c r="A557" s="13"/>
      <c r="B557" s="227"/>
      <c r="C557" s="228"/>
      <c r="D557" s="218" t="s">
        <v>123</v>
      </c>
      <c r="E557" s="229" t="s">
        <v>19</v>
      </c>
      <c r="F557" s="230" t="s">
        <v>890</v>
      </c>
      <c r="G557" s="228"/>
      <c r="H557" s="231">
        <v>209</v>
      </c>
      <c r="I557" s="232"/>
      <c r="J557" s="228"/>
      <c r="K557" s="228"/>
      <c r="L557" s="233"/>
      <c r="M557" s="234"/>
      <c r="N557" s="235"/>
      <c r="O557" s="235"/>
      <c r="P557" s="235"/>
      <c r="Q557" s="235"/>
      <c r="R557" s="235"/>
      <c r="S557" s="235"/>
      <c r="T557" s="23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7" t="s">
        <v>123</v>
      </c>
      <c r="AU557" s="237" t="s">
        <v>81</v>
      </c>
      <c r="AV557" s="13" t="s">
        <v>83</v>
      </c>
      <c r="AW557" s="13" t="s">
        <v>37</v>
      </c>
      <c r="AX557" s="13" t="s">
        <v>76</v>
      </c>
      <c r="AY557" s="237" t="s">
        <v>116</v>
      </c>
    </row>
    <row r="558" s="14" customFormat="1">
      <c r="A558" s="14"/>
      <c r="B558" s="238"/>
      <c r="C558" s="239"/>
      <c r="D558" s="218" t="s">
        <v>123</v>
      </c>
      <c r="E558" s="240" t="s">
        <v>19</v>
      </c>
      <c r="F558" s="241" t="s">
        <v>124</v>
      </c>
      <c r="G558" s="239"/>
      <c r="H558" s="242">
        <v>209</v>
      </c>
      <c r="I558" s="243"/>
      <c r="J558" s="239"/>
      <c r="K558" s="239"/>
      <c r="L558" s="244"/>
      <c r="M558" s="245"/>
      <c r="N558" s="246"/>
      <c r="O558" s="246"/>
      <c r="P558" s="246"/>
      <c r="Q558" s="246"/>
      <c r="R558" s="246"/>
      <c r="S558" s="246"/>
      <c r="T558" s="24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8" t="s">
        <v>123</v>
      </c>
      <c r="AU558" s="248" t="s">
        <v>81</v>
      </c>
      <c r="AV558" s="14" t="s">
        <v>125</v>
      </c>
      <c r="AW558" s="14" t="s">
        <v>37</v>
      </c>
      <c r="AX558" s="14" t="s">
        <v>81</v>
      </c>
      <c r="AY558" s="248" t="s">
        <v>116</v>
      </c>
    </row>
    <row r="559" s="2" customFormat="1" ht="16.5" customHeight="1">
      <c r="A559" s="39"/>
      <c r="B559" s="40"/>
      <c r="C559" s="203" t="s">
        <v>891</v>
      </c>
      <c r="D559" s="203" t="s">
        <v>117</v>
      </c>
      <c r="E559" s="204" t="s">
        <v>892</v>
      </c>
      <c r="F559" s="205" t="s">
        <v>893</v>
      </c>
      <c r="G559" s="206" t="s">
        <v>139</v>
      </c>
      <c r="H559" s="207">
        <v>0.014999999999999999</v>
      </c>
      <c r="I559" s="208"/>
      <c r="J559" s="209">
        <f>ROUND(I559*H559,2)</f>
        <v>0</v>
      </c>
      <c r="K559" s="205" t="s">
        <v>19</v>
      </c>
      <c r="L559" s="45"/>
      <c r="M559" s="210" t="s">
        <v>19</v>
      </c>
      <c r="N559" s="211" t="s">
        <v>47</v>
      </c>
      <c r="O559" s="85"/>
      <c r="P559" s="212">
        <f>O559*H559</f>
        <v>0</v>
      </c>
      <c r="Q559" s="212">
        <v>0</v>
      </c>
      <c r="R559" s="212">
        <f>Q559*H559</f>
        <v>0</v>
      </c>
      <c r="S559" s="212">
        <v>0</v>
      </c>
      <c r="T559" s="213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14" t="s">
        <v>121</v>
      </c>
      <c r="AT559" s="214" t="s">
        <v>117</v>
      </c>
      <c r="AU559" s="214" t="s">
        <v>81</v>
      </c>
      <c r="AY559" s="18" t="s">
        <v>116</v>
      </c>
      <c r="BE559" s="215">
        <f>IF(N559="základní",J559,0)</f>
        <v>0</v>
      </c>
      <c r="BF559" s="215">
        <f>IF(N559="snížená",J559,0)</f>
        <v>0</v>
      </c>
      <c r="BG559" s="215">
        <f>IF(N559="zákl. přenesená",J559,0)</f>
        <v>0</v>
      </c>
      <c r="BH559" s="215">
        <f>IF(N559="sníž. přenesená",J559,0)</f>
        <v>0</v>
      </c>
      <c r="BI559" s="215">
        <f>IF(N559="nulová",J559,0)</f>
        <v>0</v>
      </c>
      <c r="BJ559" s="18" t="s">
        <v>81</v>
      </c>
      <c r="BK559" s="215">
        <f>ROUND(I559*H559,2)</f>
        <v>0</v>
      </c>
      <c r="BL559" s="18" t="s">
        <v>121</v>
      </c>
      <c r="BM559" s="214" t="s">
        <v>894</v>
      </c>
    </row>
    <row r="560" s="12" customFormat="1">
      <c r="A560" s="12"/>
      <c r="B560" s="216"/>
      <c r="C560" s="217"/>
      <c r="D560" s="218" t="s">
        <v>123</v>
      </c>
      <c r="E560" s="219" t="s">
        <v>19</v>
      </c>
      <c r="F560" s="220" t="s">
        <v>857</v>
      </c>
      <c r="G560" s="217"/>
      <c r="H560" s="219" t="s">
        <v>19</v>
      </c>
      <c r="I560" s="221"/>
      <c r="J560" s="217"/>
      <c r="K560" s="217"/>
      <c r="L560" s="222"/>
      <c r="M560" s="223"/>
      <c r="N560" s="224"/>
      <c r="O560" s="224"/>
      <c r="P560" s="224"/>
      <c r="Q560" s="224"/>
      <c r="R560" s="224"/>
      <c r="S560" s="224"/>
      <c r="T560" s="225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T560" s="226" t="s">
        <v>123</v>
      </c>
      <c r="AU560" s="226" t="s">
        <v>81</v>
      </c>
      <c r="AV560" s="12" t="s">
        <v>81</v>
      </c>
      <c r="AW560" s="12" t="s">
        <v>37</v>
      </c>
      <c r="AX560" s="12" t="s">
        <v>76</v>
      </c>
      <c r="AY560" s="226" t="s">
        <v>116</v>
      </c>
    </row>
    <row r="561" s="13" customFormat="1">
      <c r="A561" s="13"/>
      <c r="B561" s="227"/>
      <c r="C561" s="228"/>
      <c r="D561" s="218" t="s">
        <v>123</v>
      </c>
      <c r="E561" s="229" t="s">
        <v>19</v>
      </c>
      <c r="F561" s="230" t="s">
        <v>895</v>
      </c>
      <c r="G561" s="228"/>
      <c r="H561" s="231">
        <v>0.014999999999999999</v>
      </c>
      <c r="I561" s="232"/>
      <c r="J561" s="228"/>
      <c r="K561" s="228"/>
      <c r="L561" s="233"/>
      <c r="M561" s="234"/>
      <c r="N561" s="235"/>
      <c r="O561" s="235"/>
      <c r="P561" s="235"/>
      <c r="Q561" s="235"/>
      <c r="R561" s="235"/>
      <c r="S561" s="235"/>
      <c r="T561" s="23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7" t="s">
        <v>123</v>
      </c>
      <c r="AU561" s="237" t="s">
        <v>81</v>
      </c>
      <c r="AV561" s="13" t="s">
        <v>83</v>
      </c>
      <c r="AW561" s="13" t="s">
        <v>37</v>
      </c>
      <c r="AX561" s="13" t="s">
        <v>76</v>
      </c>
      <c r="AY561" s="237" t="s">
        <v>116</v>
      </c>
    </row>
    <row r="562" s="14" customFormat="1">
      <c r="A562" s="14"/>
      <c r="B562" s="238"/>
      <c r="C562" s="239"/>
      <c r="D562" s="218" t="s">
        <v>123</v>
      </c>
      <c r="E562" s="240" t="s">
        <v>19</v>
      </c>
      <c r="F562" s="241" t="s">
        <v>124</v>
      </c>
      <c r="G562" s="239"/>
      <c r="H562" s="242">
        <v>0.014999999999999999</v>
      </c>
      <c r="I562" s="243"/>
      <c r="J562" s="239"/>
      <c r="K562" s="239"/>
      <c r="L562" s="244"/>
      <c r="M562" s="245"/>
      <c r="N562" s="246"/>
      <c r="O562" s="246"/>
      <c r="P562" s="246"/>
      <c r="Q562" s="246"/>
      <c r="R562" s="246"/>
      <c r="S562" s="246"/>
      <c r="T562" s="247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8" t="s">
        <v>123</v>
      </c>
      <c r="AU562" s="248" t="s">
        <v>81</v>
      </c>
      <c r="AV562" s="14" t="s">
        <v>125</v>
      </c>
      <c r="AW562" s="14" t="s">
        <v>37</v>
      </c>
      <c r="AX562" s="14" t="s">
        <v>81</v>
      </c>
      <c r="AY562" s="248" t="s">
        <v>116</v>
      </c>
    </row>
    <row r="563" s="2" customFormat="1" ht="16.5" customHeight="1">
      <c r="A563" s="39"/>
      <c r="B563" s="40"/>
      <c r="C563" s="203" t="s">
        <v>896</v>
      </c>
      <c r="D563" s="203" t="s">
        <v>117</v>
      </c>
      <c r="E563" s="204" t="s">
        <v>897</v>
      </c>
      <c r="F563" s="205" t="s">
        <v>898</v>
      </c>
      <c r="G563" s="206" t="s">
        <v>139</v>
      </c>
      <c r="H563" s="207">
        <v>0.29999999999999999</v>
      </c>
      <c r="I563" s="208"/>
      <c r="J563" s="209">
        <f>ROUND(I563*H563,2)</f>
        <v>0</v>
      </c>
      <c r="K563" s="205" t="s">
        <v>19</v>
      </c>
      <c r="L563" s="45"/>
      <c r="M563" s="210" t="s">
        <v>19</v>
      </c>
      <c r="N563" s="211" t="s">
        <v>47</v>
      </c>
      <c r="O563" s="85"/>
      <c r="P563" s="212">
        <f>O563*H563</f>
        <v>0</v>
      </c>
      <c r="Q563" s="212">
        <v>0</v>
      </c>
      <c r="R563" s="212">
        <f>Q563*H563</f>
        <v>0</v>
      </c>
      <c r="S563" s="212">
        <v>0</v>
      </c>
      <c r="T563" s="213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14" t="s">
        <v>121</v>
      </c>
      <c r="AT563" s="214" t="s">
        <v>117</v>
      </c>
      <c r="AU563" s="214" t="s">
        <v>81</v>
      </c>
      <c r="AY563" s="18" t="s">
        <v>116</v>
      </c>
      <c r="BE563" s="215">
        <f>IF(N563="základní",J563,0)</f>
        <v>0</v>
      </c>
      <c r="BF563" s="215">
        <f>IF(N563="snížená",J563,0)</f>
        <v>0</v>
      </c>
      <c r="BG563" s="215">
        <f>IF(N563="zákl. přenesená",J563,0)</f>
        <v>0</v>
      </c>
      <c r="BH563" s="215">
        <f>IF(N563="sníž. přenesená",J563,0)</f>
        <v>0</v>
      </c>
      <c r="BI563" s="215">
        <f>IF(N563="nulová",J563,0)</f>
        <v>0</v>
      </c>
      <c r="BJ563" s="18" t="s">
        <v>81</v>
      </c>
      <c r="BK563" s="215">
        <f>ROUND(I563*H563,2)</f>
        <v>0</v>
      </c>
      <c r="BL563" s="18" t="s">
        <v>121</v>
      </c>
      <c r="BM563" s="214" t="s">
        <v>899</v>
      </c>
    </row>
    <row r="564" s="12" customFormat="1">
      <c r="A564" s="12"/>
      <c r="B564" s="216"/>
      <c r="C564" s="217"/>
      <c r="D564" s="218" t="s">
        <v>123</v>
      </c>
      <c r="E564" s="219" t="s">
        <v>19</v>
      </c>
      <c r="F564" s="220" t="s">
        <v>857</v>
      </c>
      <c r="G564" s="217"/>
      <c r="H564" s="219" t="s">
        <v>19</v>
      </c>
      <c r="I564" s="221"/>
      <c r="J564" s="217"/>
      <c r="K564" s="217"/>
      <c r="L564" s="222"/>
      <c r="M564" s="223"/>
      <c r="N564" s="224"/>
      <c r="O564" s="224"/>
      <c r="P564" s="224"/>
      <c r="Q564" s="224"/>
      <c r="R564" s="224"/>
      <c r="S564" s="224"/>
      <c r="T564" s="225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T564" s="226" t="s">
        <v>123</v>
      </c>
      <c r="AU564" s="226" t="s">
        <v>81</v>
      </c>
      <c r="AV564" s="12" t="s">
        <v>81</v>
      </c>
      <c r="AW564" s="12" t="s">
        <v>37</v>
      </c>
      <c r="AX564" s="12" t="s">
        <v>76</v>
      </c>
      <c r="AY564" s="226" t="s">
        <v>116</v>
      </c>
    </row>
    <row r="565" s="13" customFormat="1">
      <c r="A565" s="13"/>
      <c r="B565" s="227"/>
      <c r="C565" s="228"/>
      <c r="D565" s="218" t="s">
        <v>123</v>
      </c>
      <c r="E565" s="229" t="s">
        <v>19</v>
      </c>
      <c r="F565" s="230" t="s">
        <v>900</v>
      </c>
      <c r="G565" s="228"/>
      <c r="H565" s="231">
        <v>0.29999999999999999</v>
      </c>
      <c r="I565" s="232"/>
      <c r="J565" s="228"/>
      <c r="K565" s="228"/>
      <c r="L565" s="233"/>
      <c r="M565" s="234"/>
      <c r="N565" s="235"/>
      <c r="O565" s="235"/>
      <c r="P565" s="235"/>
      <c r="Q565" s="235"/>
      <c r="R565" s="235"/>
      <c r="S565" s="235"/>
      <c r="T565" s="23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7" t="s">
        <v>123</v>
      </c>
      <c r="AU565" s="237" t="s">
        <v>81</v>
      </c>
      <c r="AV565" s="13" t="s">
        <v>83</v>
      </c>
      <c r="AW565" s="13" t="s">
        <v>37</v>
      </c>
      <c r="AX565" s="13" t="s">
        <v>76</v>
      </c>
      <c r="AY565" s="237" t="s">
        <v>116</v>
      </c>
    </row>
    <row r="566" s="14" customFormat="1">
      <c r="A566" s="14"/>
      <c r="B566" s="238"/>
      <c r="C566" s="239"/>
      <c r="D566" s="218" t="s">
        <v>123</v>
      </c>
      <c r="E566" s="240" t="s">
        <v>19</v>
      </c>
      <c r="F566" s="241" t="s">
        <v>124</v>
      </c>
      <c r="G566" s="239"/>
      <c r="H566" s="242">
        <v>0.29999999999999999</v>
      </c>
      <c r="I566" s="243"/>
      <c r="J566" s="239"/>
      <c r="K566" s="239"/>
      <c r="L566" s="244"/>
      <c r="M566" s="245"/>
      <c r="N566" s="246"/>
      <c r="O566" s="246"/>
      <c r="P566" s="246"/>
      <c r="Q566" s="246"/>
      <c r="R566" s="246"/>
      <c r="S566" s="246"/>
      <c r="T566" s="247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8" t="s">
        <v>123</v>
      </c>
      <c r="AU566" s="248" t="s">
        <v>81</v>
      </c>
      <c r="AV566" s="14" t="s">
        <v>125</v>
      </c>
      <c r="AW566" s="14" t="s">
        <v>37</v>
      </c>
      <c r="AX566" s="14" t="s">
        <v>81</v>
      </c>
      <c r="AY566" s="248" t="s">
        <v>116</v>
      </c>
    </row>
    <row r="567" s="2" customFormat="1" ht="16.5" customHeight="1">
      <c r="A567" s="39"/>
      <c r="B567" s="40"/>
      <c r="C567" s="203" t="s">
        <v>901</v>
      </c>
      <c r="D567" s="203" t="s">
        <v>117</v>
      </c>
      <c r="E567" s="204" t="s">
        <v>902</v>
      </c>
      <c r="F567" s="205" t="s">
        <v>903</v>
      </c>
      <c r="G567" s="206" t="s">
        <v>139</v>
      </c>
      <c r="H567" s="207">
        <v>0.014999999999999999</v>
      </c>
      <c r="I567" s="208"/>
      <c r="J567" s="209">
        <f>ROUND(I567*H567,2)</f>
        <v>0</v>
      </c>
      <c r="K567" s="205" t="s">
        <v>19</v>
      </c>
      <c r="L567" s="45"/>
      <c r="M567" s="210" t="s">
        <v>19</v>
      </c>
      <c r="N567" s="211" t="s">
        <v>47</v>
      </c>
      <c r="O567" s="85"/>
      <c r="P567" s="212">
        <f>O567*H567</f>
        <v>0</v>
      </c>
      <c r="Q567" s="212">
        <v>0</v>
      </c>
      <c r="R567" s="212">
        <f>Q567*H567</f>
        <v>0</v>
      </c>
      <c r="S567" s="212">
        <v>0</v>
      </c>
      <c r="T567" s="213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14" t="s">
        <v>121</v>
      </c>
      <c r="AT567" s="214" t="s">
        <v>117</v>
      </c>
      <c r="AU567" s="214" t="s">
        <v>81</v>
      </c>
      <c r="AY567" s="18" t="s">
        <v>116</v>
      </c>
      <c r="BE567" s="215">
        <f>IF(N567="základní",J567,0)</f>
        <v>0</v>
      </c>
      <c r="BF567" s="215">
        <f>IF(N567="snížená",J567,0)</f>
        <v>0</v>
      </c>
      <c r="BG567" s="215">
        <f>IF(N567="zákl. přenesená",J567,0)</f>
        <v>0</v>
      </c>
      <c r="BH567" s="215">
        <f>IF(N567="sníž. přenesená",J567,0)</f>
        <v>0</v>
      </c>
      <c r="BI567" s="215">
        <f>IF(N567="nulová",J567,0)</f>
        <v>0</v>
      </c>
      <c r="BJ567" s="18" t="s">
        <v>81</v>
      </c>
      <c r="BK567" s="215">
        <f>ROUND(I567*H567,2)</f>
        <v>0</v>
      </c>
      <c r="BL567" s="18" t="s">
        <v>121</v>
      </c>
      <c r="BM567" s="214" t="s">
        <v>904</v>
      </c>
    </row>
    <row r="568" s="12" customFormat="1">
      <c r="A568" s="12"/>
      <c r="B568" s="216"/>
      <c r="C568" s="217"/>
      <c r="D568" s="218" t="s">
        <v>123</v>
      </c>
      <c r="E568" s="219" t="s">
        <v>19</v>
      </c>
      <c r="F568" s="220" t="s">
        <v>857</v>
      </c>
      <c r="G568" s="217"/>
      <c r="H568" s="219" t="s">
        <v>19</v>
      </c>
      <c r="I568" s="221"/>
      <c r="J568" s="217"/>
      <c r="K568" s="217"/>
      <c r="L568" s="222"/>
      <c r="M568" s="223"/>
      <c r="N568" s="224"/>
      <c r="O568" s="224"/>
      <c r="P568" s="224"/>
      <c r="Q568" s="224"/>
      <c r="R568" s="224"/>
      <c r="S568" s="224"/>
      <c r="T568" s="225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T568" s="226" t="s">
        <v>123</v>
      </c>
      <c r="AU568" s="226" t="s">
        <v>81</v>
      </c>
      <c r="AV568" s="12" t="s">
        <v>81</v>
      </c>
      <c r="AW568" s="12" t="s">
        <v>37</v>
      </c>
      <c r="AX568" s="12" t="s">
        <v>76</v>
      </c>
      <c r="AY568" s="226" t="s">
        <v>116</v>
      </c>
    </row>
    <row r="569" s="13" customFormat="1">
      <c r="A569" s="13"/>
      <c r="B569" s="227"/>
      <c r="C569" s="228"/>
      <c r="D569" s="218" t="s">
        <v>123</v>
      </c>
      <c r="E569" s="229" t="s">
        <v>19</v>
      </c>
      <c r="F569" s="230" t="s">
        <v>895</v>
      </c>
      <c r="G569" s="228"/>
      <c r="H569" s="231">
        <v>0.014999999999999999</v>
      </c>
      <c r="I569" s="232"/>
      <c r="J569" s="228"/>
      <c r="K569" s="228"/>
      <c r="L569" s="233"/>
      <c r="M569" s="234"/>
      <c r="N569" s="235"/>
      <c r="O569" s="235"/>
      <c r="P569" s="235"/>
      <c r="Q569" s="235"/>
      <c r="R569" s="235"/>
      <c r="S569" s="235"/>
      <c r="T569" s="23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7" t="s">
        <v>123</v>
      </c>
      <c r="AU569" s="237" t="s">
        <v>81</v>
      </c>
      <c r="AV569" s="13" t="s">
        <v>83</v>
      </c>
      <c r="AW569" s="13" t="s">
        <v>37</v>
      </c>
      <c r="AX569" s="13" t="s">
        <v>76</v>
      </c>
      <c r="AY569" s="237" t="s">
        <v>116</v>
      </c>
    </row>
    <row r="570" s="14" customFormat="1">
      <c r="A570" s="14"/>
      <c r="B570" s="238"/>
      <c r="C570" s="239"/>
      <c r="D570" s="218" t="s">
        <v>123</v>
      </c>
      <c r="E570" s="240" t="s">
        <v>19</v>
      </c>
      <c r="F570" s="241" t="s">
        <v>124</v>
      </c>
      <c r="G570" s="239"/>
      <c r="H570" s="242">
        <v>0.014999999999999999</v>
      </c>
      <c r="I570" s="243"/>
      <c r="J570" s="239"/>
      <c r="K570" s="239"/>
      <c r="L570" s="244"/>
      <c r="M570" s="245"/>
      <c r="N570" s="246"/>
      <c r="O570" s="246"/>
      <c r="P570" s="246"/>
      <c r="Q570" s="246"/>
      <c r="R570" s="246"/>
      <c r="S570" s="246"/>
      <c r="T570" s="247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8" t="s">
        <v>123</v>
      </c>
      <c r="AU570" s="248" t="s">
        <v>81</v>
      </c>
      <c r="AV570" s="14" t="s">
        <v>125</v>
      </c>
      <c r="AW570" s="14" t="s">
        <v>37</v>
      </c>
      <c r="AX570" s="14" t="s">
        <v>81</v>
      </c>
      <c r="AY570" s="248" t="s">
        <v>116</v>
      </c>
    </row>
    <row r="571" s="2" customFormat="1" ht="21.75" customHeight="1">
      <c r="A571" s="39"/>
      <c r="B571" s="40"/>
      <c r="C571" s="203" t="s">
        <v>905</v>
      </c>
      <c r="D571" s="203" t="s">
        <v>117</v>
      </c>
      <c r="E571" s="204" t="s">
        <v>906</v>
      </c>
      <c r="F571" s="205" t="s">
        <v>907</v>
      </c>
      <c r="G571" s="206" t="s">
        <v>139</v>
      </c>
      <c r="H571" s="207">
        <v>26.300000000000001</v>
      </c>
      <c r="I571" s="208"/>
      <c r="J571" s="209">
        <f>ROUND(I571*H571,2)</f>
        <v>0</v>
      </c>
      <c r="K571" s="205" t="s">
        <v>19</v>
      </c>
      <c r="L571" s="45"/>
      <c r="M571" s="210" t="s">
        <v>19</v>
      </c>
      <c r="N571" s="211" t="s">
        <v>47</v>
      </c>
      <c r="O571" s="85"/>
      <c r="P571" s="212">
        <f>O571*H571</f>
        <v>0</v>
      </c>
      <c r="Q571" s="212">
        <v>0</v>
      </c>
      <c r="R571" s="212">
        <f>Q571*H571</f>
        <v>0</v>
      </c>
      <c r="S571" s="212">
        <v>0</v>
      </c>
      <c r="T571" s="213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14" t="s">
        <v>121</v>
      </c>
      <c r="AT571" s="214" t="s">
        <v>117</v>
      </c>
      <c r="AU571" s="214" t="s">
        <v>81</v>
      </c>
      <c r="AY571" s="18" t="s">
        <v>116</v>
      </c>
      <c r="BE571" s="215">
        <f>IF(N571="základní",J571,0)</f>
        <v>0</v>
      </c>
      <c r="BF571" s="215">
        <f>IF(N571="snížená",J571,0)</f>
        <v>0</v>
      </c>
      <c r="BG571" s="215">
        <f>IF(N571="zákl. přenesená",J571,0)</f>
        <v>0</v>
      </c>
      <c r="BH571" s="215">
        <f>IF(N571="sníž. přenesená",J571,0)</f>
        <v>0</v>
      </c>
      <c r="BI571" s="215">
        <f>IF(N571="nulová",J571,0)</f>
        <v>0</v>
      </c>
      <c r="BJ571" s="18" t="s">
        <v>81</v>
      </c>
      <c r="BK571" s="215">
        <f>ROUND(I571*H571,2)</f>
        <v>0</v>
      </c>
      <c r="BL571" s="18" t="s">
        <v>121</v>
      </c>
      <c r="BM571" s="214" t="s">
        <v>908</v>
      </c>
    </row>
    <row r="572" s="12" customFormat="1">
      <c r="A572" s="12"/>
      <c r="B572" s="216"/>
      <c r="C572" s="217"/>
      <c r="D572" s="218" t="s">
        <v>123</v>
      </c>
      <c r="E572" s="219" t="s">
        <v>19</v>
      </c>
      <c r="F572" s="220" t="s">
        <v>857</v>
      </c>
      <c r="G572" s="217"/>
      <c r="H572" s="219" t="s">
        <v>19</v>
      </c>
      <c r="I572" s="221"/>
      <c r="J572" s="217"/>
      <c r="K572" s="217"/>
      <c r="L572" s="222"/>
      <c r="M572" s="223"/>
      <c r="N572" s="224"/>
      <c r="O572" s="224"/>
      <c r="P572" s="224"/>
      <c r="Q572" s="224"/>
      <c r="R572" s="224"/>
      <c r="S572" s="224"/>
      <c r="T572" s="225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T572" s="226" t="s">
        <v>123</v>
      </c>
      <c r="AU572" s="226" t="s">
        <v>81</v>
      </c>
      <c r="AV572" s="12" t="s">
        <v>81</v>
      </c>
      <c r="AW572" s="12" t="s">
        <v>37</v>
      </c>
      <c r="AX572" s="12" t="s">
        <v>76</v>
      </c>
      <c r="AY572" s="226" t="s">
        <v>116</v>
      </c>
    </row>
    <row r="573" s="13" customFormat="1">
      <c r="A573" s="13"/>
      <c r="B573" s="227"/>
      <c r="C573" s="228"/>
      <c r="D573" s="218" t="s">
        <v>123</v>
      </c>
      <c r="E573" s="229" t="s">
        <v>19</v>
      </c>
      <c r="F573" s="230" t="s">
        <v>909</v>
      </c>
      <c r="G573" s="228"/>
      <c r="H573" s="231">
        <v>26.300000000000001</v>
      </c>
      <c r="I573" s="232"/>
      <c r="J573" s="228"/>
      <c r="K573" s="228"/>
      <c r="L573" s="233"/>
      <c r="M573" s="234"/>
      <c r="N573" s="235"/>
      <c r="O573" s="235"/>
      <c r="P573" s="235"/>
      <c r="Q573" s="235"/>
      <c r="R573" s="235"/>
      <c r="S573" s="235"/>
      <c r="T573" s="23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7" t="s">
        <v>123</v>
      </c>
      <c r="AU573" s="237" t="s">
        <v>81</v>
      </c>
      <c r="AV573" s="13" t="s">
        <v>83</v>
      </c>
      <c r="AW573" s="13" t="s">
        <v>37</v>
      </c>
      <c r="AX573" s="13" t="s">
        <v>76</v>
      </c>
      <c r="AY573" s="237" t="s">
        <v>116</v>
      </c>
    </row>
    <row r="574" s="14" customFormat="1">
      <c r="A574" s="14"/>
      <c r="B574" s="238"/>
      <c r="C574" s="239"/>
      <c r="D574" s="218" t="s">
        <v>123</v>
      </c>
      <c r="E574" s="240" t="s">
        <v>19</v>
      </c>
      <c r="F574" s="241" t="s">
        <v>124</v>
      </c>
      <c r="G574" s="239"/>
      <c r="H574" s="242">
        <v>26.300000000000001</v>
      </c>
      <c r="I574" s="243"/>
      <c r="J574" s="239"/>
      <c r="K574" s="239"/>
      <c r="L574" s="244"/>
      <c r="M574" s="245"/>
      <c r="N574" s="246"/>
      <c r="O574" s="246"/>
      <c r="P574" s="246"/>
      <c r="Q574" s="246"/>
      <c r="R574" s="246"/>
      <c r="S574" s="246"/>
      <c r="T574" s="247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8" t="s">
        <v>123</v>
      </c>
      <c r="AU574" s="248" t="s">
        <v>81</v>
      </c>
      <c r="AV574" s="14" t="s">
        <v>125</v>
      </c>
      <c r="AW574" s="14" t="s">
        <v>37</v>
      </c>
      <c r="AX574" s="14" t="s">
        <v>81</v>
      </c>
      <c r="AY574" s="248" t="s">
        <v>116</v>
      </c>
    </row>
    <row r="575" s="2" customFormat="1" ht="16.5" customHeight="1">
      <c r="A575" s="39"/>
      <c r="B575" s="40"/>
      <c r="C575" s="203" t="s">
        <v>910</v>
      </c>
      <c r="D575" s="203" t="s">
        <v>117</v>
      </c>
      <c r="E575" s="204" t="s">
        <v>911</v>
      </c>
      <c r="F575" s="205" t="s">
        <v>912</v>
      </c>
      <c r="G575" s="206" t="s">
        <v>139</v>
      </c>
      <c r="H575" s="207">
        <v>526</v>
      </c>
      <c r="I575" s="208"/>
      <c r="J575" s="209">
        <f>ROUND(I575*H575,2)</f>
        <v>0</v>
      </c>
      <c r="K575" s="205" t="s">
        <v>19</v>
      </c>
      <c r="L575" s="45"/>
      <c r="M575" s="210" t="s">
        <v>19</v>
      </c>
      <c r="N575" s="211" t="s">
        <v>47</v>
      </c>
      <c r="O575" s="85"/>
      <c r="P575" s="212">
        <f>O575*H575</f>
        <v>0</v>
      </c>
      <c r="Q575" s="212">
        <v>0</v>
      </c>
      <c r="R575" s="212">
        <f>Q575*H575</f>
        <v>0</v>
      </c>
      <c r="S575" s="212">
        <v>0</v>
      </c>
      <c r="T575" s="213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4" t="s">
        <v>121</v>
      </c>
      <c r="AT575" s="214" t="s">
        <v>117</v>
      </c>
      <c r="AU575" s="214" t="s">
        <v>81</v>
      </c>
      <c r="AY575" s="18" t="s">
        <v>116</v>
      </c>
      <c r="BE575" s="215">
        <f>IF(N575="základní",J575,0)</f>
        <v>0</v>
      </c>
      <c r="BF575" s="215">
        <f>IF(N575="snížená",J575,0)</f>
        <v>0</v>
      </c>
      <c r="BG575" s="215">
        <f>IF(N575="zákl. přenesená",J575,0)</f>
        <v>0</v>
      </c>
      <c r="BH575" s="215">
        <f>IF(N575="sníž. přenesená",J575,0)</f>
        <v>0</v>
      </c>
      <c r="BI575" s="215">
        <f>IF(N575="nulová",J575,0)</f>
        <v>0</v>
      </c>
      <c r="BJ575" s="18" t="s">
        <v>81</v>
      </c>
      <c r="BK575" s="215">
        <f>ROUND(I575*H575,2)</f>
        <v>0</v>
      </c>
      <c r="BL575" s="18" t="s">
        <v>121</v>
      </c>
      <c r="BM575" s="214" t="s">
        <v>913</v>
      </c>
    </row>
    <row r="576" s="12" customFormat="1">
      <c r="A576" s="12"/>
      <c r="B576" s="216"/>
      <c r="C576" s="217"/>
      <c r="D576" s="218" t="s">
        <v>123</v>
      </c>
      <c r="E576" s="219" t="s">
        <v>19</v>
      </c>
      <c r="F576" s="220" t="s">
        <v>857</v>
      </c>
      <c r="G576" s="217"/>
      <c r="H576" s="219" t="s">
        <v>19</v>
      </c>
      <c r="I576" s="221"/>
      <c r="J576" s="217"/>
      <c r="K576" s="217"/>
      <c r="L576" s="222"/>
      <c r="M576" s="223"/>
      <c r="N576" s="224"/>
      <c r="O576" s="224"/>
      <c r="P576" s="224"/>
      <c r="Q576" s="224"/>
      <c r="R576" s="224"/>
      <c r="S576" s="224"/>
      <c r="T576" s="225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T576" s="226" t="s">
        <v>123</v>
      </c>
      <c r="AU576" s="226" t="s">
        <v>81</v>
      </c>
      <c r="AV576" s="12" t="s">
        <v>81</v>
      </c>
      <c r="AW576" s="12" t="s">
        <v>37</v>
      </c>
      <c r="AX576" s="12" t="s">
        <v>76</v>
      </c>
      <c r="AY576" s="226" t="s">
        <v>116</v>
      </c>
    </row>
    <row r="577" s="13" customFormat="1">
      <c r="A577" s="13"/>
      <c r="B577" s="227"/>
      <c r="C577" s="228"/>
      <c r="D577" s="218" t="s">
        <v>123</v>
      </c>
      <c r="E577" s="229" t="s">
        <v>19</v>
      </c>
      <c r="F577" s="230" t="s">
        <v>914</v>
      </c>
      <c r="G577" s="228"/>
      <c r="H577" s="231">
        <v>526</v>
      </c>
      <c r="I577" s="232"/>
      <c r="J577" s="228"/>
      <c r="K577" s="228"/>
      <c r="L577" s="233"/>
      <c r="M577" s="234"/>
      <c r="N577" s="235"/>
      <c r="O577" s="235"/>
      <c r="P577" s="235"/>
      <c r="Q577" s="235"/>
      <c r="R577" s="235"/>
      <c r="S577" s="235"/>
      <c r="T577" s="23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7" t="s">
        <v>123</v>
      </c>
      <c r="AU577" s="237" t="s">
        <v>81</v>
      </c>
      <c r="AV577" s="13" t="s">
        <v>83</v>
      </c>
      <c r="AW577" s="13" t="s">
        <v>37</v>
      </c>
      <c r="AX577" s="13" t="s">
        <v>76</v>
      </c>
      <c r="AY577" s="237" t="s">
        <v>116</v>
      </c>
    </row>
    <row r="578" s="14" customFormat="1">
      <c r="A578" s="14"/>
      <c r="B578" s="238"/>
      <c r="C578" s="239"/>
      <c r="D578" s="218" t="s">
        <v>123</v>
      </c>
      <c r="E578" s="240" t="s">
        <v>19</v>
      </c>
      <c r="F578" s="241" t="s">
        <v>124</v>
      </c>
      <c r="G578" s="239"/>
      <c r="H578" s="242">
        <v>526</v>
      </c>
      <c r="I578" s="243"/>
      <c r="J578" s="239"/>
      <c r="K578" s="239"/>
      <c r="L578" s="244"/>
      <c r="M578" s="245"/>
      <c r="N578" s="246"/>
      <c r="O578" s="246"/>
      <c r="P578" s="246"/>
      <c r="Q578" s="246"/>
      <c r="R578" s="246"/>
      <c r="S578" s="246"/>
      <c r="T578" s="24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8" t="s">
        <v>123</v>
      </c>
      <c r="AU578" s="248" t="s">
        <v>81</v>
      </c>
      <c r="AV578" s="14" t="s">
        <v>125</v>
      </c>
      <c r="AW578" s="14" t="s">
        <v>37</v>
      </c>
      <c r="AX578" s="14" t="s">
        <v>81</v>
      </c>
      <c r="AY578" s="248" t="s">
        <v>116</v>
      </c>
    </row>
    <row r="579" s="2" customFormat="1" ht="16.5" customHeight="1">
      <c r="A579" s="39"/>
      <c r="B579" s="40"/>
      <c r="C579" s="203" t="s">
        <v>915</v>
      </c>
      <c r="D579" s="203" t="s">
        <v>117</v>
      </c>
      <c r="E579" s="204" t="s">
        <v>916</v>
      </c>
      <c r="F579" s="205" t="s">
        <v>917</v>
      </c>
      <c r="G579" s="206" t="s">
        <v>139</v>
      </c>
      <c r="H579" s="207">
        <v>26.300000000000001</v>
      </c>
      <c r="I579" s="208"/>
      <c r="J579" s="209">
        <f>ROUND(I579*H579,2)</f>
        <v>0</v>
      </c>
      <c r="K579" s="205" t="s">
        <v>19</v>
      </c>
      <c r="L579" s="45"/>
      <c r="M579" s="210" t="s">
        <v>19</v>
      </c>
      <c r="N579" s="211" t="s">
        <v>47</v>
      </c>
      <c r="O579" s="85"/>
      <c r="P579" s="212">
        <f>O579*H579</f>
        <v>0</v>
      </c>
      <c r="Q579" s="212">
        <v>0</v>
      </c>
      <c r="R579" s="212">
        <f>Q579*H579</f>
        <v>0</v>
      </c>
      <c r="S579" s="212">
        <v>0</v>
      </c>
      <c r="T579" s="213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14" t="s">
        <v>121</v>
      </c>
      <c r="AT579" s="214" t="s">
        <v>117</v>
      </c>
      <c r="AU579" s="214" t="s">
        <v>81</v>
      </c>
      <c r="AY579" s="18" t="s">
        <v>116</v>
      </c>
      <c r="BE579" s="215">
        <f>IF(N579="základní",J579,0)</f>
        <v>0</v>
      </c>
      <c r="BF579" s="215">
        <f>IF(N579="snížená",J579,0)</f>
        <v>0</v>
      </c>
      <c r="BG579" s="215">
        <f>IF(N579="zákl. přenesená",J579,0)</f>
        <v>0</v>
      </c>
      <c r="BH579" s="215">
        <f>IF(N579="sníž. přenesená",J579,0)</f>
        <v>0</v>
      </c>
      <c r="BI579" s="215">
        <f>IF(N579="nulová",J579,0)</f>
        <v>0</v>
      </c>
      <c r="BJ579" s="18" t="s">
        <v>81</v>
      </c>
      <c r="BK579" s="215">
        <f>ROUND(I579*H579,2)</f>
        <v>0</v>
      </c>
      <c r="BL579" s="18" t="s">
        <v>121</v>
      </c>
      <c r="BM579" s="214" t="s">
        <v>918</v>
      </c>
    </row>
    <row r="580" s="12" customFormat="1">
      <c r="A580" s="12"/>
      <c r="B580" s="216"/>
      <c r="C580" s="217"/>
      <c r="D580" s="218" t="s">
        <v>123</v>
      </c>
      <c r="E580" s="219" t="s">
        <v>19</v>
      </c>
      <c r="F580" s="220" t="s">
        <v>142</v>
      </c>
      <c r="G580" s="217"/>
      <c r="H580" s="219" t="s">
        <v>19</v>
      </c>
      <c r="I580" s="221"/>
      <c r="J580" s="217"/>
      <c r="K580" s="217"/>
      <c r="L580" s="222"/>
      <c r="M580" s="223"/>
      <c r="N580" s="224"/>
      <c r="O580" s="224"/>
      <c r="P580" s="224"/>
      <c r="Q580" s="224"/>
      <c r="R580" s="224"/>
      <c r="S580" s="224"/>
      <c r="T580" s="225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T580" s="226" t="s">
        <v>123</v>
      </c>
      <c r="AU580" s="226" t="s">
        <v>81</v>
      </c>
      <c r="AV580" s="12" t="s">
        <v>81</v>
      </c>
      <c r="AW580" s="12" t="s">
        <v>37</v>
      </c>
      <c r="AX580" s="12" t="s">
        <v>76</v>
      </c>
      <c r="AY580" s="226" t="s">
        <v>116</v>
      </c>
    </row>
    <row r="581" s="13" customFormat="1">
      <c r="A581" s="13"/>
      <c r="B581" s="227"/>
      <c r="C581" s="228"/>
      <c r="D581" s="218" t="s">
        <v>123</v>
      </c>
      <c r="E581" s="229" t="s">
        <v>19</v>
      </c>
      <c r="F581" s="230" t="s">
        <v>909</v>
      </c>
      <c r="G581" s="228"/>
      <c r="H581" s="231">
        <v>26.300000000000001</v>
      </c>
      <c r="I581" s="232"/>
      <c r="J581" s="228"/>
      <c r="K581" s="228"/>
      <c r="L581" s="233"/>
      <c r="M581" s="234"/>
      <c r="N581" s="235"/>
      <c r="O581" s="235"/>
      <c r="P581" s="235"/>
      <c r="Q581" s="235"/>
      <c r="R581" s="235"/>
      <c r="S581" s="235"/>
      <c r="T581" s="23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7" t="s">
        <v>123</v>
      </c>
      <c r="AU581" s="237" t="s">
        <v>81</v>
      </c>
      <c r="AV581" s="13" t="s">
        <v>83</v>
      </c>
      <c r="AW581" s="13" t="s">
        <v>37</v>
      </c>
      <c r="AX581" s="13" t="s">
        <v>76</v>
      </c>
      <c r="AY581" s="237" t="s">
        <v>116</v>
      </c>
    </row>
    <row r="582" s="14" customFormat="1">
      <c r="A582" s="14"/>
      <c r="B582" s="238"/>
      <c r="C582" s="239"/>
      <c r="D582" s="218" t="s">
        <v>123</v>
      </c>
      <c r="E582" s="240" t="s">
        <v>19</v>
      </c>
      <c r="F582" s="241" t="s">
        <v>124</v>
      </c>
      <c r="G582" s="239"/>
      <c r="H582" s="242">
        <v>26.300000000000001</v>
      </c>
      <c r="I582" s="243"/>
      <c r="J582" s="239"/>
      <c r="K582" s="239"/>
      <c r="L582" s="244"/>
      <c r="M582" s="245"/>
      <c r="N582" s="246"/>
      <c r="O582" s="246"/>
      <c r="P582" s="246"/>
      <c r="Q582" s="246"/>
      <c r="R582" s="246"/>
      <c r="S582" s="246"/>
      <c r="T582" s="24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8" t="s">
        <v>123</v>
      </c>
      <c r="AU582" s="248" t="s">
        <v>81</v>
      </c>
      <c r="AV582" s="14" t="s">
        <v>125</v>
      </c>
      <c r="AW582" s="14" t="s">
        <v>37</v>
      </c>
      <c r="AX582" s="14" t="s">
        <v>81</v>
      </c>
      <c r="AY582" s="248" t="s">
        <v>116</v>
      </c>
    </row>
    <row r="583" s="11" customFormat="1" ht="25.92" customHeight="1">
      <c r="A583" s="11"/>
      <c r="B583" s="189"/>
      <c r="C583" s="190"/>
      <c r="D583" s="191" t="s">
        <v>75</v>
      </c>
      <c r="E583" s="192" t="s">
        <v>919</v>
      </c>
      <c r="F583" s="192" t="s">
        <v>920</v>
      </c>
      <c r="G583" s="190"/>
      <c r="H583" s="190"/>
      <c r="I583" s="193"/>
      <c r="J583" s="194">
        <f>BK583</f>
        <v>0</v>
      </c>
      <c r="K583" s="190"/>
      <c r="L583" s="195"/>
      <c r="M583" s="196"/>
      <c r="N583" s="197"/>
      <c r="O583" s="197"/>
      <c r="P583" s="198">
        <f>SUM(P584:P599)</f>
        <v>0</v>
      </c>
      <c r="Q583" s="197"/>
      <c r="R583" s="198">
        <f>SUM(R584:R599)</f>
        <v>0</v>
      </c>
      <c r="S583" s="197"/>
      <c r="T583" s="199">
        <f>SUM(T584:T599)</f>
        <v>0</v>
      </c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  <c r="AE583" s="11"/>
      <c r="AR583" s="200" t="s">
        <v>115</v>
      </c>
      <c r="AT583" s="201" t="s">
        <v>75</v>
      </c>
      <c r="AU583" s="201" t="s">
        <v>76</v>
      </c>
      <c r="AY583" s="200" t="s">
        <v>116</v>
      </c>
      <c r="BK583" s="202">
        <f>SUM(BK584:BK599)</f>
        <v>0</v>
      </c>
    </row>
    <row r="584" s="2" customFormat="1" ht="16.5" customHeight="1">
      <c r="A584" s="39"/>
      <c r="B584" s="40"/>
      <c r="C584" s="203" t="s">
        <v>921</v>
      </c>
      <c r="D584" s="203" t="s">
        <v>117</v>
      </c>
      <c r="E584" s="204" t="s">
        <v>922</v>
      </c>
      <c r="F584" s="205" t="s">
        <v>923</v>
      </c>
      <c r="G584" s="206" t="s">
        <v>575</v>
      </c>
      <c r="H584" s="207">
        <v>1</v>
      </c>
      <c r="I584" s="208"/>
      <c r="J584" s="209">
        <f>ROUND(I584*H584,2)</f>
        <v>0</v>
      </c>
      <c r="K584" s="205" t="s">
        <v>19</v>
      </c>
      <c r="L584" s="45"/>
      <c r="M584" s="210" t="s">
        <v>19</v>
      </c>
      <c r="N584" s="211" t="s">
        <v>47</v>
      </c>
      <c r="O584" s="85"/>
      <c r="P584" s="212">
        <f>O584*H584</f>
        <v>0</v>
      </c>
      <c r="Q584" s="212">
        <v>0</v>
      </c>
      <c r="R584" s="212">
        <f>Q584*H584</f>
        <v>0</v>
      </c>
      <c r="S584" s="212">
        <v>0</v>
      </c>
      <c r="T584" s="213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4" t="s">
        <v>121</v>
      </c>
      <c r="AT584" s="214" t="s">
        <v>117</v>
      </c>
      <c r="AU584" s="214" t="s">
        <v>81</v>
      </c>
      <c r="AY584" s="18" t="s">
        <v>116</v>
      </c>
      <c r="BE584" s="215">
        <f>IF(N584="základní",J584,0)</f>
        <v>0</v>
      </c>
      <c r="BF584" s="215">
        <f>IF(N584="snížená",J584,0)</f>
        <v>0</v>
      </c>
      <c r="BG584" s="215">
        <f>IF(N584="zákl. přenesená",J584,0)</f>
        <v>0</v>
      </c>
      <c r="BH584" s="215">
        <f>IF(N584="sníž. přenesená",J584,0)</f>
        <v>0</v>
      </c>
      <c r="BI584" s="215">
        <f>IF(N584="nulová",J584,0)</f>
        <v>0</v>
      </c>
      <c r="BJ584" s="18" t="s">
        <v>81</v>
      </c>
      <c r="BK584" s="215">
        <f>ROUND(I584*H584,2)</f>
        <v>0</v>
      </c>
      <c r="BL584" s="18" t="s">
        <v>121</v>
      </c>
      <c r="BM584" s="214" t="s">
        <v>924</v>
      </c>
    </row>
    <row r="585" s="12" customFormat="1">
      <c r="A585" s="12"/>
      <c r="B585" s="216"/>
      <c r="C585" s="217"/>
      <c r="D585" s="218" t="s">
        <v>123</v>
      </c>
      <c r="E585" s="219" t="s">
        <v>19</v>
      </c>
      <c r="F585" s="220" t="s">
        <v>925</v>
      </c>
      <c r="G585" s="217"/>
      <c r="H585" s="219" t="s">
        <v>19</v>
      </c>
      <c r="I585" s="221"/>
      <c r="J585" s="217"/>
      <c r="K585" s="217"/>
      <c r="L585" s="222"/>
      <c r="M585" s="223"/>
      <c r="N585" s="224"/>
      <c r="O585" s="224"/>
      <c r="P585" s="224"/>
      <c r="Q585" s="224"/>
      <c r="R585" s="224"/>
      <c r="S585" s="224"/>
      <c r="T585" s="225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T585" s="226" t="s">
        <v>123</v>
      </c>
      <c r="AU585" s="226" t="s">
        <v>81</v>
      </c>
      <c r="AV585" s="12" t="s">
        <v>81</v>
      </c>
      <c r="AW585" s="12" t="s">
        <v>37</v>
      </c>
      <c r="AX585" s="12" t="s">
        <v>76</v>
      </c>
      <c r="AY585" s="226" t="s">
        <v>116</v>
      </c>
    </row>
    <row r="586" s="13" customFormat="1">
      <c r="A586" s="13"/>
      <c r="B586" s="227"/>
      <c r="C586" s="228"/>
      <c r="D586" s="218" t="s">
        <v>123</v>
      </c>
      <c r="E586" s="229" t="s">
        <v>19</v>
      </c>
      <c r="F586" s="230" t="s">
        <v>81</v>
      </c>
      <c r="G586" s="228"/>
      <c r="H586" s="231">
        <v>1</v>
      </c>
      <c r="I586" s="232"/>
      <c r="J586" s="228"/>
      <c r="K586" s="228"/>
      <c r="L586" s="233"/>
      <c r="M586" s="234"/>
      <c r="N586" s="235"/>
      <c r="O586" s="235"/>
      <c r="P586" s="235"/>
      <c r="Q586" s="235"/>
      <c r="R586" s="235"/>
      <c r="S586" s="235"/>
      <c r="T586" s="23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7" t="s">
        <v>123</v>
      </c>
      <c r="AU586" s="237" t="s">
        <v>81</v>
      </c>
      <c r="AV586" s="13" t="s">
        <v>83</v>
      </c>
      <c r="AW586" s="13" t="s">
        <v>37</v>
      </c>
      <c r="AX586" s="13" t="s">
        <v>76</v>
      </c>
      <c r="AY586" s="237" t="s">
        <v>116</v>
      </c>
    </row>
    <row r="587" s="14" customFormat="1">
      <c r="A587" s="14"/>
      <c r="B587" s="238"/>
      <c r="C587" s="239"/>
      <c r="D587" s="218" t="s">
        <v>123</v>
      </c>
      <c r="E587" s="240" t="s">
        <v>19</v>
      </c>
      <c r="F587" s="241" t="s">
        <v>124</v>
      </c>
      <c r="G587" s="239"/>
      <c r="H587" s="242">
        <v>1</v>
      </c>
      <c r="I587" s="243"/>
      <c r="J587" s="239"/>
      <c r="K587" s="239"/>
      <c r="L587" s="244"/>
      <c r="M587" s="245"/>
      <c r="N587" s="246"/>
      <c r="O587" s="246"/>
      <c r="P587" s="246"/>
      <c r="Q587" s="246"/>
      <c r="R587" s="246"/>
      <c r="S587" s="246"/>
      <c r="T587" s="24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8" t="s">
        <v>123</v>
      </c>
      <c r="AU587" s="248" t="s">
        <v>81</v>
      </c>
      <c r="AV587" s="14" t="s">
        <v>125</v>
      </c>
      <c r="AW587" s="14" t="s">
        <v>37</v>
      </c>
      <c r="AX587" s="14" t="s">
        <v>81</v>
      </c>
      <c r="AY587" s="248" t="s">
        <v>116</v>
      </c>
    </row>
    <row r="588" s="2" customFormat="1" ht="16.5" customHeight="1">
      <c r="A588" s="39"/>
      <c r="B588" s="40"/>
      <c r="C588" s="263" t="s">
        <v>926</v>
      </c>
      <c r="D588" s="263" t="s">
        <v>536</v>
      </c>
      <c r="E588" s="264" t="s">
        <v>927</v>
      </c>
      <c r="F588" s="265" t="s">
        <v>928</v>
      </c>
      <c r="G588" s="266" t="s">
        <v>575</v>
      </c>
      <c r="H588" s="267">
        <v>1</v>
      </c>
      <c r="I588" s="268"/>
      <c r="J588" s="269">
        <f>ROUND(I588*H588,2)</f>
        <v>0</v>
      </c>
      <c r="K588" s="265" t="s">
        <v>19</v>
      </c>
      <c r="L588" s="270"/>
      <c r="M588" s="271" t="s">
        <v>19</v>
      </c>
      <c r="N588" s="272" t="s">
        <v>47</v>
      </c>
      <c r="O588" s="85"/>
      <c r="P588" s="212">
        <f>O588*H588</f>
        <v>0</v>
      </c>
      <c r="Q588" s="212">
        <v>0</v>
      </c>
      <c r="R588" s="212">
        <f>Q588*H588</f>
        <v>0</v>
      </c>
      <c r="S588" s="212">
        <v>0</v>
      </c>
      <c r="T588" s="213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14" t="s">
        <v>539</v>
      </c>
      <c r="AT588" s="214" t="s">
        <v>536</v>
      </c>
      <c r="AU588" s="214" t="s">
        <v>81</v>
      </c>
      <c r="AY588" s="18" t="s">
        <v>116</v>
      </c>
      <c r="BE588" s="215">
        <f>IF(N588="základní",J588,0)</f>
        <v>0</v>
      </c>
      <c r="BF588" s="215">
        <f>IF(N588="snížená",J588,0)</f>
        <v>0</v>
      </c>
      <c r="BG588" s="215">
        <f>IF(N588="zákl. přenesená",J588,0)</f>
        <v>0</v>
      </c>
      <c r="BH588" s="215">
        <f>IF(N588="sníž. přenesená",J588,0)</f>
        <v>0</v>
      </c>
      <c r="BI588" s="215">
        <f>IF(N588="nulová",J588,0)</f>
        <v>0</v>
      </c>
      <c r="BJ588" s="18" t="s">
        <v>81</v>
      </c>
      <c r="BK588" s="215">
        <f>ROUND(I588*H588,2)</f>
        <v>0</v>
      </c>
      <c r="BL588" s="18" t="s">
        <v>539</v>
      </c>
      <c r="BM588" s="214" t="s">
        <v>929</v>
      </c>
    </row>
    <row r="589" s="12" customFormat="1">
      <c r="A589" s="12"/>
      <c r="B589" s="216"/>
      <c r="C589" s="217"/>
      <c r="D589" s="218" t="s">
        <v>123</v>
      </c>
      <c r="E589" s="219" t="s">
        <v>19</v>
      </c>
      <c r="F589" s="220" t="s">
        <v>925</v>
      </c>
      <c r="G589" s="217"/>
      <c r="H589" s="219" t="s">
        <v>19</v>
      </c>
      <c r="I589" s="221"/>
      <c r="J589" s="217"/>
      <c r="K589" s="217"/>
      <c r="L589" s="222"/>
      <c r="M589" s="223"/>
      <c r="N589" s="224"/>
      <c r="O589" s="224"/>
      <c r="P589" s="224"/>
      <c r="Q589" s="224"/>
      <c r="R589" s="224"/>
      <c r="S589" s="224"/>
      <c r="T589" s="225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T589" s="226" t="s">
        <v>123</v>
      </c>
      <c r="AU589" s="226" t="s">
        <v>81</v>
      </c>
      <c r="AV589" s="12" t="s">
        <v>81</v>
      </c>
      <c r="AW589" s="12" t="s">
        <v>37</v>
      </c>
      <c r="AX589" s="12" t="s">
        <v>76</v>
      </c>
      <c r="AY589" s="226" t="s">
        <v>116</v>
      </c>
    </row>
    <row r="590" s="13" customFormat="1">
      <c r="A590" s="13"/>
      <c r="B590" s="227"/>
      <c r="C590" s="228"/>
      <c r="D590" s="218" t="s">
        <v>123</v>
      </c>
      <c r="E590" s="229" t="s">
        <v>19</v>
      </c>
      <c r="F590" s="230" t="s">
        <v>81</v>
      </c>
      <c r="G590" s="228"/>
      <c r="H590" s="231">
        <v>1</v>
      </c>
      <c r="I590" s="232"/>
      <c r="J590" s="228"/>
      <c r="K590" s="228"/>
      <c r="L590" s="233"/>
      <c r="M590" s="234"/>
      <c r="N590" s="235"/>
      <c r="O590" s="235"/>
      <c r="P590" s="235"/>
      <c r="Q590" s="235"/>
      <c r="R590" s="235"/>
      <c r="S590" s="235"/>
      <c r="T590" s="23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7" t="s">
        <v>123</v>
      </c>
      <c r="AU590" s="237" t="s">
        <v>81</v>
      </c>
      <c r="AV590" s="13" t="s">
        <v>83</v>
      </c>
      <c r="AW590" s="13" t="s">
        <v>37</v>
      </c>
      <c r="AX590" s="13" t="s">
        <v>76</v>
      </c>
      <c r="AY590" s="237" t="s">
        <v>116</v>
      </c>
    </row>
    <row r="591" s="14" customFormat="1">
      <c r="A591" s="14"/>
      <c r="B591" s="238"/>
      <c r="C591" s="239"/>
      <c r="D591" s="218" t="s">
        <v>123</v>
      </c>
      <c r="E591" s="240" t="s">
        <v>19</v>
      </c>
      <c r="F591" s="241" t="s">
        <v>124</v>
      </c>
      <c r="G591" s="239"/>
      <c r="H591" s="242">
        <v>1</v>
      </c>
      <c r="I591" s="243"/>
      <c r="J591" s="239"/>
      <c r="K591" s="239"/>
      <c r="L591" s="244"/>
      <c r="M591" s="245"/>
      <c r="N591" s="246"/>
      <c r="O591" s="246"/>
      <c r="P591" s="246"/>
      <c r="Q591" s="246"/>
      <c r="R591" s="246"/>
      <c r="S591" s="246"/>
      <c r="T591" s="247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8" t="s">
        <v>123</v>
      </c>
      <c r="AU591" s="248" t="s">
        <v>81</v>
      </c>
      <c r="AV591" s="14" t="s">
        <v>125</v>
      </c>
      <c r="AW591" s="14" t="s">
        <v>37</v>
      </c>
      <c r="AX591" s="14" t="s">
        <v>81</v>
      </c>
      <c r="AY591" s="248" t="s">
        <v>116</v>
      </c>
    </row>
    <row r="592" s="2" customFormat="1" ht="16.5" customHeight="1">
      <c r="A592" s="39"/>
      <c r="B592" s="40"/>
      <c r="C592" s="203" t="s">
        <v>930</v>
      </c>
      <c r="D592" s="203" t="s">
        <v>117</v>
      </c>
      <c r="E592" s="204" t="s">
        <v>931</v>
      </c>
      <c r="F592" s="205" t="s">
        <v>932</v>
      </c>
      <c r="G592" s="206" t="s">
        <v>575</v>
      </c>
      <c r="H592" s="207">
        <v>1</v>
      </c>
      <c r="I592" s="208"/>
      <c r="J592" s="209">
        <f>ROUND(I592*H592,2)</f>
        <v>0</v>
      </c>
      <c r="K592" s="205" t="s">
        <v>19</v>
      </c>
      <c r="L592" s="45"/>
      <c r="M592" s="210" t="s">
        <v>19</v>
      </c>
      <c r="N592" s="211" t="s">
        <v>47</v>
      </c>
      <c r="O592" s="85"/>
      <c r="P592" s="212">
        <f>O592*H592</f>
        <v>0</v>
      </c>
      <c r="Q592" s="212">
        <v>0</v>
      </c>
      <c r="R592" s="212">
        <f>Q592*H592</f>
        <v>0</v>
      </c>
      <c r="S592" s="212">
        <v>0</v>
      </c>
      <c r="T592" s="213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14" t="s">
        <v>121</v>
      </c>
      <c r="AT592" s="214" t="s">
        <v>117</v>
      </c>
      <c r="AU592" s="214" t="s">
        <v>81</v>
      </c>
      <c r="AY592" s="18" t="s">
        <v>116</v>
      </c>
      <c r="BE592" s="215">
        <f>IF(N592="základní",J592,0)</f>
        <v>0</v>
      </c>
      <c r="BF592" s="215">
        <f>IF(N592="snížená",J592,0)</f>
        <v>0</v>
      </c>
      <c r="BG592" s="215">
        <f>IF(N592="zákl. přenesená",J592,0)</f>
        <v>0</v>
      </c>
      <c r="BH592" s="215">
        <f>IF(N592="sníž. přenesená",J592,0)</f>
        <v>0</v>
      </c>
      <c r="BI592" s="215">
        <f>IF(N592="nulová",J592,0)</f>
        <v>0</v>
      </c>
      <c r="BJ592" s="18" t="s">
        <v>81</v>
      </c>
      <c r="BK592" s="215">
        <f>ROUND(I592*H592,2)</f>
        <v>0</v>
      </c>
      <c r="BL592" s="18" t="s">
        <v>121</v>
      </c>
      <c r="BM592" s="214" t="s">
        <v>933</v>
      </c>
    </row>
    <row r="593" s="12" customFormat="1">
      <c r="A593" s="12"/>
      <c r="B593" s="216"/>
      <c r="C593" s="217"/>
      <c r="D593" s="218" t="s">
        <v>123</v>
      </c>
      <c r="E593" s="219" t="s">
        <v>19</v>
      </c>
      <c r="F593" s="220" t="s">
        <v>925</v>
      </c>
      <c r="G593" s="217"/>
      <c r="H593" s="219" t="s">
        <v>19</v>
      </c>
      <c r="I593" s="221"/>
      <c r="J593" s="217"/>
      <c r="K593" s="217"/>
      <c r="L593" s="222"/>
      <c r="M593" s="223"/>
      <c r="N593" s="224"/>
      <c r="O593" s="224"/>
      <c r="P593" s="224"/>
      <c r="Q593" s="224"/>
      <c r="R593" s="224"/>
      <c r="S593" s="224"/>
      <c r="T593" s="225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T593" s="226" t="s">
        <v>123</v>
      </c>
      <c r="AU593" s="226" t="s">
        <v>81</v>
      </c>
      <c r="AV593" s="12" t="s">
        <v>81</v>
      </c>
      <c r="AW593" s="12" t="s">
        <v>37</v>
      </c>
      <c r="AX593" s="12" t="s">
        <v>76</v>
      </c>
      <c r="AY593" s="226" t="s">
        <v>116</v>
      </c>
    </row>
    <row r="594" s="13" customFormat="1">
      <c r="A594" s="13"/>
      <c r="B594" s="227"/>
      <c r="C594" s="228"/>
      <c r="D594" s="218" t="s">
        <v>123</v>
      </c>
      <c r="E594" s="229" t="s">
        <v>19</v>
      </c>
      <c r="F594" s="230" t="s">
        <v>81</v>
      </c>
      <c r="G594" s="228"/>
      <c r="H594" s="231">
        <v>1</v>
      </c>
      <c r="I594" s="232"/>
      <c r="J594" s="228"/>
      <c r="K594" s="228"/>
      <c r="L594" s="233"/>
      <c r="M594" s="234"/>
      <c r="N594" s="235"/>
      <c r="O594" s="235"/>
      <c r="P594" s="235"/>
      <c r="Q594" s="235"/>
      <c r="R594" s="235"/>
      <c r="S594" s="235"/>
      <c r="T594" s="23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7" t="s">
        <v>123</v>
      </c>
      <c r="AU594" s="237" t="s">
        <v>81</v>
      </c>
      <c r="AV594" s="13" t="s">
        <v>83</v>
      </c>
      <c r="AW594" s="13" t="s">
        <v>37</v>
      </c>
      <c r="AX594" s="13" t="s">
        <v>76</v>
      </c>
      <c r="AY594" s="237" t="s">
        <v>116</v>
      </c>
    </row>
    <row r="595" s="14" customFormat="1">
      <c r="A595" s="14"/>
      <c r="B595" s="238"/>
      <c r="C595" s="239"/>
      <c r="D595" s="218" t="s">
        <v>123</v>
      </c>
      <c r="E595" s="240" t="s">
        <v>19</v>
      </c>
      <c r="F595" s="241" t="s">
        <v>124</v>
      </c>
      <c r="G595" s="239"/>
      <c r="H595" s="242">
        <v>1</v>
      </c>
      <c r="I595" s="243"/>
      <c r="J595" s="239"/>
      <c r="K595" s="239"/>
      <c r="L595" s="244"/>
      <c r="M595" s="245"/>
      <c r="N595" s="246"/>
      <c r="O595" s="246"/>
      <c r="P595" s="246"/>
      <c r="Q595" s="246"/>
      <c r="R595" s="246"/>
      <c r="S595" s="246"/>
      <c r="T595" s="247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8" t="s">
        <v>123</v>
      </c>
      <c r="AU595" s="248" t="s">
        <v>81</v>
      </c>
      <c r="AV595" s="14" t="s">
        <v>125</v>
      </c>
      <c r="AW595" s="14" t="s">
        <v>37</v>
      </c>
      <c r="AX595" s="14" t="s">
        <v>81</v>
      </c>
      <c r="AY595" s="248" t="s">
        <v>116</v>
      </c>
    </row>
    <row r="596" s="2" customFormat="1" ht="16.5" customHeight="1">
      <c r="A596" s="39"/>
      <c r="B596" s="40"/>
      <c r="C596" s="263" t="s">
        <v>934</v>
      </c>
      <c r="D596" s="263" t="s">
        <v>536</v>
      </c>
      <c r="E596" s="264" t="s">
        <v>935</v>
      </c>
      <c r="F596" s="265" t="s">
        <v>936</v>
      </c>
      <c r="G596" s="266" t="s">
        <v>575</v>
      </c>
      <c r="H596" s="267">
        <v>1</v>
      </c>
      <c r="I596" s="268"/>
      <c r="J596" s="269">
        <f>ROUND(I596*H596,2)</f>
        <v>0</v>
      </c>
      <c r="K596" s="265" t="s">
        <v>19</v>
      </c>
      <c r="L596" s="270"/>
      <c r="M596" s="271" t="s">
        <v>19</v>
      </c>
      <c r="N596" s="272" t="s">
        <v>47</v>
      </c>
      <c r="O596" s="85"/>
      <c r="P596" s="212">
        <f>O596*H596</f>
        <v>0</v>
      </c>
      <c r="Q596" s="212">
        <v>0</v>
      </c>
      <c r="R596" s="212">
        <f>Q596*H596</f>
        <v>0</v>
      </c>
      <c r="S596" s="212">
        <v>0</v>
      </c>
      <c r="T596" s="213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4" t="s">
        <v>539</v>
      </c>
      <c r="AT596" s="214" t="s">
        <v>536</v>
      </c>
      <c r="AU596" s="214" t="s">
        <v>81</v>
      </c>
      <c r="AY596" s="18" t="s">
        <v>116</v>
      </c>
      <c r="BE596" s="215">
        <f>IF(N596="základní",J596,0)</f>
        <v>0</v>
      </c>
      <c r="BF596" s="215">
        <f>IF(N596="snížená",J596,0)</f>
        <v>0</v>
      </c>
      <c r="BG596" s="215">
        <f>IF(N596="zákl. přenesená",J596,0)</f>
        <v>0</v>
      </c>
      <c r="BH596" s="215">
        <f>IF(N596="sníž. přenesená",J596,0)</f>
        <v>0</v>
      </c>
      <c r="BI596" s="215">
        <f>IF(N596="nulová",J596,0)</f>
        <v>0</v>
      </c>
      <c r="BJ596" s="18" t="s">
        <v>81</v>
      </c>
      <c r="BK596" s="215">
        <f>ROUND(I596*H596,2)</f>
        <v>0</v>
      </c>
      <c r="BL596" s="18" t="s">
        <v>539</v>
      </c>
      <c r="BM596" s="214" t="s">
        <v>937</v>
      </c>
    </row>
    <row r="597" s="12" customFormat="1">
      <c r="A597" s="12"/>
      <c r="B597" s="216"/>
      <c r="C597" s="217"/>
      <c r="D597" s="218" t="s">
        <v>123</v>
      </c>
      <c r="E597" s="219" t="s">
        <v>19</v>
      </c>
      <c r="F597" s="220" t="s">
        <v>925</v>
      </c>
      <c r="G597" s="217"/>
      <c r="H597" s="219" t="s">
        <v>19</v>
      </c>
      <c r="I597" s="221"/>
      <c r="J597" s="217"/>
      <c r="K597" s="217"/>
      <c r="L597" s="222"/>
      <c r="M597" s="223"/>
      <c r="N597" s="224"/>
      <c r="O597" s="224"/>
      <c r="P597" s="224"/>
      <c r="Q597" s="224"/>
      <c r="R597" s="224"/>
      <c r="S597" s="224"/>
      <c r="T597" s="225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T597" s="226" t="s">
        <v>123</v>
      </c>
      <c r="AU597" s="226" t="s">
        <v>81</v>
      </c>
      <c r="AV597" s="12" t="s">
        <v>81</v>
      </c>
      <c r="AW597" s="12" t="s">
        <v>37</v>
      </c>
      <c r="AX597" s="12" t="s">
        <v>76</v>
      </c>
      <c r="AY597" s="226" t="s">
        <v>116</v>
      </c>
    </row>
    <row r="598" s="13" customFormat="1">
      <c r="A598" s="13"/>
      <c r="B598" s="227"/>
      <c r="C598" s="228"/>
      <c r="D598" s="218" t="s">
        <v>123</v>
      </c>
      <c r="E598" s="229" t="s">
        <v>19</v>
      </c>
      <c r="F598" s="230" t="s">
        <v>81</v>
      </c>
      <c r="G598" s="228"/>
      <c r="H598" s="231">
        <v>1</v>
      </c>
      <c r="I598" s="232"/>
      <c r="J598" s="228"/>
      <c r="K598" s="228"/>
      <c r="L598" s="233"/>
      <c r="M598" s="234"/>
      <c r="N598" s="235"/>
      <c r="O598" s="235"/>
      <c r="P598" s="235"/>
      <c r="Q598" s="235"/>
      <c r="R598" s="235"/>
      <c r="S598" s="235"/>
      <c r="T598" s="23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7" t="s">
        <v>123</v>
      </c>
      <c r="AU598" s="237" t="s">
        <v>81</v>
      </c>
      <c r="AV598" s="13" t="s">
        <v>83</v>
      </c>
      <c r="AW598" s="13" t="s">
        <v>37</v>
      </c>
      <c r="AX598" s="13" t="s">
        <v>76</v>
      </c>
      <c r="AY598" s="237" t="s">
        <v>116</v>
      </c>
    </row>
    <row r="599" s="14" customFormat="1">
      <c r="A599" s="14"/>
      <c r="B599" s="238"/>
      <c r="C599" s="239"/>
      <c r="D599" s="218" t="s">
        <v>123</v>
      </c>
      <c r="E599" s="240" t="s">
        <v>19</v>
      </c>
      <c r="F599" s="241" t="s">
        <v>124</v>
      </c>
      <c r="G599" s="239"/>
      <c r="H599" s="242">
        <v>1</v>
      </c>
      <c r="I599" s="243"/>
      <c r="J599" s="239"/>
      <c r="K599" s="239"/>
      <c r="L599" s="244"/>
      <c r="M599" s="273"/>
      <c r="N599" s="274"/>
      <c r="O599" s="274"/>
      <c r="P599" s="274"/>
      <c r="Q599" s="274"/>
      <c r="R599" s="274"/>
      <c r="S599" s="274"/>
      <c r="T599" s="27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8" t="s">
        <v>123</v>
      </c>
      <c r="AU599" s="248" t="s">
        <v>81</v>
      </c>
      <c r="AV599" s="14" t="s">
        <v>125</v>
      </c>
      <c r="AW599" s="14" t="s">
        <v>37</v>
      </c>
      <c r="AX599" s="14" t="s">
        <v>81</v>
      </c>
      <c r="AY599" s="248" t="s">
        <v>116</v>
      </c>
    </row>
    <row r="600" s="2" customFormat="1" ht="6.96" customHeight="1">
      <c r="A600" s="39"/>
      <c r="B600" s="60"/>
      <c r="C600" s="61"/>
      <c r="D600" s="61"/>
      <c r="E600" s="61"/>
      <c r="F600" s="61"/>
      <c r="G600" s="61"/>
      <c r="H600" s="61"/>
      <c r="I600" s="161"/>
      <c r="J600" s="61"/>
      <c r="K600" s="61"/>
      <c r="L600" s="45"/>
      <c r="M600" s="39"/>
      <c r="O600" s="39"/>
      <c r="P600" s="39"/>
      <c r="Q600" s="39"/>
      <c r="R600" s="39"/>
      <c r="S600" s="39"/>
      <c r="T600" s="39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</row>
  </sheetData>
  <sheetProtection sheet="1" autoFilter="0" formatColumns="0" formatRows="0" objects="1" scenarios="1" spinCount="100000" saltValue="kZIVtx2S0qE0tT6f+ZgcPUPuhJJLZ518k2FcxFc8fDv7RfZfxeIeHyyffgidBOHBQ1P3P0/rTjSZaPEi3guGxw==" hashValue="DJorVWaT0jqdpnOkKQ8DLQiLCvAwjL+k2o/RGRSOYctbPGYnDula0CrN+UvI2Ff/tjRljxuayKIHuHs5tuKzRw==" algorithmName="SHA-512" password="CC35"/>
  <autoFilter ref="C83:K599"/>
  <mergeCells count="6">
    <mergeCell ref="E7:H7"/>
    <mergeCell ref="E16:H16"/>
    <mergeCell ref="E25:H25"/>
    <mergeCell ref="E46:H46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938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939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940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941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942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943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944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945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946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947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948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80</v>
      </c>
      <c r="F18" s="287" t="s">
        <v>949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950</v>
      </c>
      <c r="F19" s="287" t="s">
        <v>951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952</v>
      </c>
      <c r="F20" s="287" t="s">
        <v>953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954</v>
      </c>
      <c r="F21" s="287" t="s">
        <v>955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956</v>
      </c>
      <c r="F22" s="287" t="s">
        <v>957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958</v>
      </c>
      <c r="F23" s="287" t="s">
        <v>959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960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961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962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963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964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965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966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967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968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101</v>
      </c>
      <c r="F36" s="287"/>
      <c r="G36" s="287" t="s">
        <v>969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970</v>
      </c>
      <c r="F37" s="287"/>
      <c r="G37" s="287" t="s">
        <v>971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57</v>
      </c>
      <c r="F38" s="287"/>
      <c r="G38" s="287" t="s">
        <v>972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58</v>
      </c>
      <c r="F39" s="287"/>
      <c r="G39" s="287" t="s">
        <v>973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102</v>
      </c>
      <c r="F40" s="287"/>
      <c r="G40" s="287" t="s">
        <v>974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103</v>
      </c>
      <c r="F41" s="287"/>
      <c r="G41" s="287" t="s">
        <v>975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976</v>
      </c>
      <c r="F42" s="287"/>
      <c r="G42" s="287" t="s">
        <v>977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978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979</v>
      </c>
      <c r="F44" s="287"/>
      <c r="G44" s="287" t="s">
        <v>980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105</v>
      </c>
      <c r="F45" s="287"/>
      <c r="G45" s="287" t="s">
        <v>981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982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983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984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985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986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987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988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989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990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991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992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993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994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995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996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997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998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999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1000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1001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1002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1003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1004</v>
      </c>
      <c r="D76" s="305"/>
      <c r="E76" s="305"/>
      <c r="F76" s="305" t="s">
        <v>1005</v>
      </c>
      <c r="G76" s="306"/>
      <c r="H76" s="305" t="s">
        <v>58</v>
      </c>
      <c r="I76" s="305" t="s">
        <v>61</v>
      </c>
      <c r="J76" s="305" t="s">
        <v>1006</v>
      </c>
      <c r="K76" s="304"/>
    </row>
    <row r="77" s="1" customFormat="1" ht="17.25" customHeight="1">
      <c r="B77" s="302"/>
      <c r="C77" s="307" t="s">
        <v>1007</v>
      </c>
      <c r="D77" s="307"/>
      <c r="E77" s="307"/>
      <c r="F77" s="308" t="s">
        <v>1008</v>
      </c>
      <c r="G77" s="309"/>
      <c r="H77" s="307"/>
      <c r="I77" s="307"/>
      <c r="J77" s="307" t="s">
        <v>1009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57</v>
      </c>
      <c r="D79" s="310"/>
      <c r="E79" s="310"/>
      <c r="F79" s="312" t="s">
        <v>1010</v>
      </c>
      <c r="G79" s="311"/>
      <c r="H79" s="290" t="s">
        <v>1011</v>
      </c>
      <c r="I79" s="290" t="s">
        <v>1012</v>
      </c>
      <c r="J79" s="290">
        <v>20</v>
      </c>
      <c r="K79" s="304"/>
    </row>
    <row r="80" s="1" customFormat="1" ht="15" customHeight="1">
      <c r="B80" s="302"/>
      <c r="C80" s="290" t="s">
        <v>1013</v>
      </c>
      <c r="D80" s="290"/>
      <c r="E80" s="290"/>
      <c r="F80" s="312" t="s">
        <v>1010</v>
      </c>
      <c r="G80" s="311"/>
      <c r="H80" s="290" t="s">
        <v>1014</v>
      </c>
      <c r="I80" s="290" t="s">
        <v>1012</v>
      </c>
      <c r="J80" s="290">
        <v>120</v>
      </c>
      <c r="K80" s="304"/>
    </row>
    <row r="81" s="1" customFormat="1" ht="15" customHeight="1">
      <c r="B81" s="313"/>
      <c r="C81" s="290" t="s">
        <v>1015</v>
      </c>
      <c r="D81" s="290"/>
      <c r="E81" s="290"/>
      <c r="F81" s="312" t="s">
        <v>1016</v>
      </c>
      <c r="G81" s="311"/>
      <c r="H81" s="290" t="s">
        <v>1017</v>
      </c>
      <c r="I81" s="290" t="s">
        <v>1012</v>
      </c>
      <c r="J81" s="290">
        <v>50</v>
      </c>
      <c r="K81" s="304"/>
    </row>
    <row r="82" s="1" customFormat="1" ht="15" customHeight="1">
      <c r="B82" s="313"/>
      <c r="C82" s="290" t="s">
        <v>1018</v>
      </c>
      <c r="D82" s="290"/>
      <c r="E82" s="290"/>
      <c r="F82" s="312" t="s">
        <v>1010</v>
      </c>
      <c r="G82" s="311"/>
      <c r="H82" s="290" t="s">
        <v>1019</v>
      </c>
      <c r="I82" s="290" t="s">
        <v>1020</v>
      </c>
      <c r="J82" s="290"/>
      <c r="K82" s="304"/>
    </row>
    <row r="83" s="1" customFormat="1" ht="15" customHeight="1">
      <c r="B83" s="313"/>
      <c r="C83" s="314" t="s">
        <v>1021</v>
      </c>
      <c r="D83" s="314"/>
      <c r="E83" s="314"/>
      <c r="F83" s="315" t="s">
        <v>1016</v>
      </c>
      <c r="G83" s="314"/>
      <c r="H83" s="314" t="s">
        <v>1022</v>
      </c>
      <c r="I83" s="314" t="s">
        <v>1012</v>
      </c>
      <c r="J83" s="314">
        <v>15</v>
      </c>
      <c r="K83" s="304"/>
    </row>
    <row r="84" s="1" customFormat="1" ht="15" customHeight="1">
      <c r="B84" s="313"/>
      <c r="C84" s="314" t="s">
        <v>1023</v>
      </c>
      <c r="D84" s="314"/>
      <c r="E84" s="314"/>
      <c r="F84" s="315" t="s">
        <v>1016</v>
      </c>
      <c r="G84" s="314"/>
      <c r="H84" s="314" t="s">
        <v>1024</v>
      </c>
      <c r="I84" s="314" t="s">
        <v>1012</v>
      </c>
      <c r="J84" s="314">
        <v>15</v>
      </c>
      <c r="K84" s="304"/>
    </row>
    <row r="85" s="1" customFormat="1" ht="15" customHeight="1">
      <c r="B85" s="313"/>
      <c r="C85" s="314" t="s">
        <v>1025</v>
      </c>
      <c r="D85" s="314"/>
      <c r="E85" s="314"/>
      <c r="F85" s="315" t="s">
        <v>1016</v>
      </c>
      <c r="G85" s="314"/>
      <c r="H85" s="314" t="s">
        <v>1026</v>
      </c>
      <c r="I85" s="314" t="s">
        <v>1012</v>
      </c>
      <c r="J85" s="314">
        <v>20</v>
      </c>
      <c r="K85" s="304"/>
    </row>
    <row r="86" s="1" customFormat="1" ht="15" customHeight="1">
      <c r="B86" s="313"/>
      <c r="C86" s="314" t="s">
        <v>1027</v>
      </c>
      <c r="D86" s="314"/>
      <c r="E86" s="314"/>
      <c r="F86" s="315" t="s">
        <v>1016</v>
      </c>
      <c r="G86" s="314"/>
      <c r="H86" s="314" t="s">
        <v>1028</v>
      </c>
      <c r="I86" s="314" t="s">
        <v>1012</v>
      </c>
      <c r="J86" s="314">
        <v>20</v>
      </c>
      <c r="K86" s="304"/>
    </row>
    <row r="87" s="1" customFormat="1" ht="15" customHeight="1">
      <c r="B87" s="313"/>
      <c r="C87" s="290" t="s">
        <v>1029</v>
      </c>
      <c r="D87" s="290"/>
      <c r="E87" s="290"/>
      <c r="F87" s="312" t="s">
        <v>1016</v>
      </c>
      <c r="G87" s="311"/>
      <c r="H87" s="290" t="s">
        <v>1030</v>
      </c>
      <c r="I87" s="290" t="s">
        <v>1012</v>
      </c>
      <c r="J87" s="290">
        <v>50</v>
      </c>
      <c r="K87" s="304"/>
    </row>
    <row r="88" s="1" customFormat="1" ht="15" customHeight="1">
      <c r="B88" s="313"/>
      <c r="C88" s="290" t="s">
        <v>1031</v>
      </c>
      <c r="D88" s="290"/>
      <c r="E88" s="290"/>
      <c r="F88" s="312" t="s">
        <v>1016</v>
      </c>
      <c r="G88" s="311"/>
      <c r="H88" s="290" t="s">
        <v>1032</v>
      </c>
      <c r="I88" s="290" t="s">
        <v>1012</v>
      </c>
      <c r="J88" s="290">
        <v>20</v>
      </c>
      <c r="K88" s="304"/>
    </row>
    <row r="89" s="1" customFormat="1" ht="15" customHeight="1">
      <c r="B89" s="313"/>
      <c r="C89" s="290" t="s">
        <v>1033</v>
      </c>
      <c r="D89" s="290"/>
      <c r="E89" s="290"/>
      <c r="F89" s="312" t="s">
        <v>1016</v>
      </c>
      <c r="G89" s="311"/>
      <c r="H89" s="290" t="s">
        <v>1034</v>
      </c>
      <c r="I89" s="290" t="s">
        <v>1012</v>
      </c>
      <c r="J89" s="290">
        <v>20</v>
      </c>
      <c r="K89" s="304"/>
    </row>
    <row r="90" s="1" customFormat="1" ht="15" customHeight="1">
      <c r="B90" s="313"/>
      <c r="C90" s="290" t="s">
        <v>1035</v>
      </c>
      <c r="D90" s="290"/>
      <c r="E90" s="290"/>
      <c r="F90" s="312" t="s">
        <v>1016</v>
      </c>
      <c r="G90" s="311"/>
      <c r="H90" s="290" t="s">
        <v>1036</v>
      </c>
      <c r="I90" s="290" t="s">
        <v>1012</v>
      </c>
      <c r="J90" s="290">
        <v>50</v>
      </c>
      <c r="K90" s="304"/>
    </row>
    <row r="91" s="1" customFormat="1" ht="15" customHeight="1">
      <c r="B91" s="313"/>
      <c r="C91" s="290" t="s">
        <v>1037</v>
      </c>
      <c r="D91" s="290"/>
      <c r="E91" s="290"/>
      <c r="F91" s="312" t="s">
        <v>1016</v>
      </c>
      <c r="G91" s="311"/>
      <c r="H91" s="290" t="s">
        <v>1037</v>
      </c>
      <c r="I91" s="290" t="s">
        <v>1012</v>
      </c>
      <c r="J91" s="290">
        <v>50</v>
      </c>
      <c r="K91" s="304"/>
    </row>
    <row r="92" s="1" customFormat="1" ht="15" customHeight="1">
      <c r="B92" s="313"/>
      <c r="C92" s="290" t="s">
        <v>1038</v>
      </c>
      <c r="D92" s="290"/>
      <c r="E92" s="290"/>
      <c r="F92" s="312" t="s">
        <v>1016</v>
      </c>
      <c r="G92" s="311"/>
      <c r="H92" s="290" t="s">
        <v>1039</v>
      </c>
      <c r="I92" s="290" t="s">
        <v>1012</v>
      </c>
      <c r="J92" s="290">
        <v>255</v>
      </c>
      <c r="K92" s="304"/>
    </row>
    <row r="93" s="1" customFormat="1" ht="15" customHeight="1">
      <c r="B93" s="313"/>
      <c r="C93" s="290" t="s">
        <v>1040</v>
      </c>
      <c r="D93" s="290"/>
      <c r="E93" s="290"/>
      <c r="F93" s="312" t="s">
        <v>1010</v>
      </c>
      <c r="G93" s="311"/>
      <c r="H93" s="290" t="s">
        <v>1041</v>
      </c>
      <c r="I93" s="290" t="s">
        <v>1042</v>
      </c>
      <c r="J93" s="290"/>
      <c r="K93" s="304"/>
    </row>
    <row r="94" s="1" customFormat="1" ht="15" customHeight="1">
      <c r="B94" s="313"/>
      <c r="C94" s="290" t="s">
        <v>1043</v>
      </c>
      <c r="D94" s="290"/>
      <c r="E94" s="290"/>
      <c r="F94" s="312" t="s">
        <v>1010</v>
      </c>
      <c r="G94" s="311"/>
      <c r="H94" s="290" t="s">
        <v>1044</v>
      </c>
      <c r="I94" s="290" t="s">
        <v>1045</v>
      </c>
      <c r="J94" s="290"/>
      <c r="K94" s="304"/>
    </row>
    <row r="95" s="1" customFormat="1" ht="15" customHeight="1">
      <c r="B95" s="313"/>
      <c r="C95" s="290" t="s">
        <v>1046</v>
      </c>
      <c r="D95" s="290"/>
      <c r="E95" s="290"/>
      <c r="F95" s="312" t="s">
        <v>1010</v>
      </c>
      <c r="G95" s="311"/>
      <c r="H95" s="290" t="s">
        <v>1046</v>
      </c>
      <c r="I95" s="290" t="s">
        <v>1045</v>
      </c>
      <c r="J95" s="290"/>
      <c r="K95" s="304"/>
    </row>
    <row r="96" s="1" customFormat="1" ht="15" customHeight="1">
      <c r="B96" s="313"/>
      <c r="C96" s="290" t="s">
        <v>42</v>
      </c>
      <c r="D96" s="290"/>
      <c r="E96" s="290"/>
      <c r="F96" s="312" t="s">
        <v>1010</v>
      </c>
      <c r="G96" s="311"/>
      <c r="H96" s="290" t="s">
        <v>1047</v>
      </c>
      <c r="I96" s="290" t="s">
        <v>1045</v>
      </c>
      <c r="J96" s="290"/>
      <c r="K96" s="304"/>
    </row>
    <row r="97" s="1" customFormat="1" ht="15" customHeight="1">
      <c r="B97" s="313"/>
      <c r="C97" s="290" t="s">
        <v>52</v>
      </c>
      <c r="D97" s="290"/>
      <c r="E97" s="290"/>
      <c r="F97" s="312" t="s">
        <v>1010</v>
      </c>
      <c r="G97" s="311"/>
      <c r="H97" s="290" t="s">
        <v>1048</v>
      </c>
      <c r="I97" s="290" t="s">
        <v>1045</v>
      </c>
      <c r="J97" s="290"/>
      <c r="K97" s="304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1049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1004</v>
      </c>
      <c r="D103" s="305"/>
      <c r="E103" s="305"/>
      <c r="F103" s="305" t="s">
        <v>1005</v>
      </c>
      <c r="G103" s="306"/>
      <c r="H103" s="305" t="s">
        <v>58</v>
      </c>
      <c r="I103" s="305" t="s">
        <v>61</v>
      </c>
      <c r="J103" s="305" t="s">
        <v>1006</v>
      </c>
      <c r="K103" s="304"/>
    </row>
    <row r="104" s="1" customFormat="1" ht="17.25" customHeight="1">
      <c r="B104" s="302"/>
      <c r="C104" s="307" t="s">
        <v>1007</v>
      </c>
      <c r="D104" s="307"/>
      <c r="E104" s="307"/>
      <c r="F104" s="308" t="s">
        <v>1008</v>
      </c>
      <c r="G104" s="309"/>
      <c r="H104" s="307"/>
      <c r="I104" s="307"/>
      <c r="J104" s="307" t="s">
        <v>1009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1"/>
      <c r="H105" s="305"/>
      <c r="I105" s="305"/>
      <c r="J105" s="305"/>
      <c r="K105" s="304"/>
    </row>
    <row r="106" s="1" customFormat="1" ht="15" customHeight="1">
      <c r="B106" s="302"/>
      <c r="C106" s="290" t="s">
        <v>57</v>
      </c>
      <c r="D106" s="310"/>
      <c r="E106" s="310"/>
      <c r="F106" s="312" t="s">
        <v>1010</v>
      </c>
      <c r="G106" s="321"/>
      <c r="H106" s="290" t="s">
        <v>1050</v>
      </c>
      <c r="I106" s="290" t="s">
        <v>1012</v>
      </c>
      <c r="J106" s="290">
        <v>20</v>
      </c>
      <c r="K106" s="304"/>
    </row>
    <row r="107" s="1" customFormat="1" ht="15" customHeight="1">
      <c r="B107" s="302"/>
      <c r="C107" s="290" t="s">
        <v>1013</v>
      </c>
      <c r="D107" s="290"/>
      <c r="E107" s="290"/>
      <c r="F107" s="312" t="s">
        <v>1010</v>
      </c>
      <c r="G107" s="290"/>
      <c r="H107" s="290" t="s">
        <v>1050</v>
      </c>
      <c r="I107" s="290" t="s">
        <v>1012</v>
      </c>
      <c r="J107" s="290">
        <v>120</v>
      </c>
      <c r="K107" s="304"/>
    </row>
    <row r="108" s="1" customFormat="1" ht="15" customHeight="1">
      <c r="B108" s="313"/>
      <c r="C108" s="290" t="s">
        <v>1015</v>
      </c>
      <c r="D108" s="290"/>
      <c r="E108" s="290"/>
      <c r="F108" s="312" t="s">
        <v>1016</v>
      </c>
      <c r="G108" s="290"/>
      <c r="H108" s="290" t="s">
        <v>1050</v>
      </c>
      <c r="I108" s="290" t="s">
        <v>1012</v>
      </c>
      <c r="J108" s="290">
        <v>50</v>
      </c>
      <c r="K108" s="304"/>
    </row>
    <row r="109" s="1" customFormat="1" ht="15" customHeight="1">
      <c r="B109" s="313"/>
      <c r="C109" s="290" t="s">
        <v>1018</v>
      </c>
      <c r="D109" s="290"/>
      <c r="E109" s="290"/>
      <c r="F109" s="312" t="s">
        <v>1010</v>
      </c>
      <c r="G109" s="290"/>
      <c r="H109" s="290" t="s">
        <v>1050</v>
      </c>
      <c r="I109" s="290" t="s">
        <v>1020</v>
      </c>
      <c r="J109" s="290"/>
      <c r="K109" s="304"/>
    </row>
    <row r="110" s="1" customFormat="1" ht="15" customHeight="1">
      <c r="B110" s="313"/>
      <c r="C110" s="290" t="s">
        <v>1029</v>
      </c>
      <c r="D110" s="290"/>
      <c r="E110" s="290"/>
      <c r="F110" s="312" t="s">
        <v>1016</v>
      </c>
      <c r="G110" s="290"/>
      <c r="H110" s="290" t="s">
        <v>1050</v>
      </c>
      <c r="I110" s="290" t="s">
        <v>1012</v>
      </c>
      <c r="J110" s="290">
        <v>50</v>
      </c>
      <c r="K110" s="304"/>
    </row>
    <row r="111" s="1" customFormat="1" ht="15" customHeight="1">
      <c r="B111" s="313"/>
      <c r="C111" s="290" t="s">
        <v>1037</v>
      </c>
      <c r="D111" s="290"/>
      <c r="E111" s="290"/>
      <c r="F111" s="312" t="s">
        <v>1016</v>
      </c>
      <c r="G111" s="290"/>
      <c r="H111" s="290" t="s">
        <v>1050</v>
      </c>
      <c r="I111" s="290" t="s">
        <v>1012</v>
      </c>
      <c r="J111" s="290">
        <v>50</v>
      </c>
      <c r="K111" s="304"/>
    </row>
    <row r="112" s="1" customFormat="1" ht="15" customHeight="1">
      <c r="B112" s="313"/>
      <c r="C112" s="290" t="s">
        <v>1035</v>
      </c>
      <c r="D112" s="290"/>
      <c r="E112" s="290"/>
      <c r="F112" s="312" t="s">
        <v>1016</v>
      </c>
      <c r="G112" s="290"/>
      <c r="H112" s="290" t="s">
        <v>1050</v>
      </c>
      <c r="I112" s="290" t="s">
        <v>1012</v>
      </c>
      <c r="J112" s="290">
        <v>50</v>
      </c>
      <c r="K112" s="304"/>
    </row>
    <row r="113" s="1" customFormat="1" ht="15" customHeight="1">
      <c r="B113" s="313"/>
      <c r="C113" s="290" t="s">
        <v>57</v>
      </c>
      <c r="D113" s="290"/>
      <c r="E113" s="290"/>
      <c r="F113" s="312" t="s">
        <v>1010</v>
      </c>
      <c r="G113" s="290"/>
      <c r="H113" s="290" t="s">
        <v>1051</v>
      </c>
      <c r="I113" s="290" t="s">
        <v>1012</v>
      </c>
      <c r="J113" s="290">
        <v>20</v>
      </c>
      <c r="K113" s="304"/>
    </row>
    <row r="114" s="1" customFormat="1" ht="15" customHeight="1">
      <c r="B114" s="313"/>
      <c r="C114" s="290" t="s">
        <v>1052</v>
      </c>
      <c r="D114" s="290"/>
      <c r="E114" s="290"/>
      <c r="F114" s="312" t="s">
        <v>1010</v>
      </c>
      <c r="G114" s="290"/>
      <c r="H114" s="290" t="s">
        <v>1053</v>
      </c>
      <c r="I114" s="290" t="s">
        <v>1012</v>
      </c>
      <c r="J114" s="290">
        <v>120</v>
      </c>
      <c r="K114" s="304"/>
    </row>
    <row r="115" s="1" customFormat="1" ht="15" customHeight="1">
      <c r="B115" s="313"/>
      <c r="C115" s="290" t="s">
        <v>42</v>
      </c>
      <c r="D115" s="290"/>
      <c r="E115" s="290"/>
      <c r="F115" s="312" t="s">
        <v>1010</v>
      </c>
      <c r="G115" s="290"/>
      <c r="H115" s="290" t="s">
        <v>1054</v>
      </c>
      <c r="I115" s="290" t="s">
        <v>1045</v>
      </c>
      <c r="J115" s="290"/>
      <c r="K115" s="304"/>
    </row>
    <row r="116" s="1" customFormat="1" ht="15" customHeight="1">
      <c r="B116" s="313"/>
      <c r="C116" s="290" t="s">
        <v>52</v>
      </c>
      <c r="D116" s="290"/>
      <c r="E116" s="290"/>
      <c r="F116" s="312" t="s">
        <v>1010</v>
      </c>
      <c r="G116" s="290"/>
      <c r="H116" s="290" t="s">
        <v>1055</v>
      </c>
      <c r="I116" s="290" t="s">
        <v>1045</v>
      </c>
      <c r="J116" s="290"/>
      <c r="K116" s="304"/>
    </row>
    <row r="117" s="1" customFormat="1" ht="15" customHeight="1">
      <c r="B117" s="313"/>
      <c r="C117" s="290" t="s">
        <v>61</v>
      </c>
      <c r="D117" s="290"/>
      <c r="E117" s="290"/>
      <c r="F117" s="312" t="s">
        <v>1010</v>
      </c>
      <c r="G117" s="290"/>
      <c r="H117" s="290" t="s">
        <v>1056</v>
      </c>
      <c r="I117" s="290" t="s">
        <v>1057</v>
      </c>
      <c r="J117" s="290"/>
      <c r="K117" s="304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287"/>
      <c r="D119" s="287"/>
      <c r="E119" s="287"/>
      <c r="F119" s="324"/>
      <c r="G119" s="287"/>
      <c r="H119" s="287"/>
      <c r="I119" s="287"/>
      <c r="J119" s="287"/>
      <c r="K119" s="323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81" t="s">
        <v>1058</v>
      </c>
      <c r="D122" s="281"/>
      <c r="E122" s="281"/>
      <c r="F122" s="281"/>
      <c r="G122" s="281"/>
      <c r="H122" s="281"/>
      <c r="I122" s="281"/>
      <c r="J122" s="281"/>
      <c r="K122" s="329"/>
    </row>
    <row r="123" s="1" customFormat="1" ht="17.25" customHeight="1">
      <c r="B123" s="330"/>
      <c r="C123" s="305" t="s">
        <v>1004</v>
      </c>
      <c r="D123" s="305"/>
      <c r="E123" s="305"/>
      <c r="F123" s="305" t="s">
        <v>1005</v>
      </c>
      <c r="G123" s="306"/>
      <c r="H123" s="305" t="s">
        <v>58</v>
      </c>
      <c r="I123" s="305" t="s">
        <v>61</v>
      </c>
      <c r="J123" s="305" t="s">
        <v>1006</v>
      </c>
      <c r="K123" s="331"/>
    </row>
    <row r="124" s="1" customFormat="1" ht="17.25" customHeight="1">
      <c r="B124" s="330"/>
      <c r="C124" s="307" t="s">
        <v>1007</v>
      </c>
      <c r="D124" s="307"/>
      <c r="E124" s="307"/>
      <c r="F124" s="308" t="s">
        <v>1008</v>
      </c>
      <c r="G124" s="309"/>
      <c r="H124" s="307"/>
      <c r="I124" s="307"/>
      <c r="J124" s="307" t="s">
        <v>1009</v>
      </c>
      <c r="K124" s="331"/>
    </row>
    <row r="125" s="1" customFormat="1" ht="5.25" customHeight="1">
      <c r="B125" s="332"/>
      <c r="C125" s="310"/>
      <c r="D125" s="310"/>
      <c r="E125" s="310"/>
      <c r="F125" s="310"/>
      <c r="G125" s="290"/>
      <c r="H125" s="310"/>
      <c r="I125" s="310"/>
      <c r="J125" s="310"/>
      <c r="K125" s="333"/>
    </row>
    <row r="126" s="1" customFormat="1" ht="15" customHeight="1">
      <c r="B126" s="332"/>
      <c r="C126" s="290" t="s">
        <v>1013</v>
      </c>
      <c r="D126" s="310"/>
      <c r="E126" s="310"/>
      <c r="F126" s="312" t="s">
        <v>1010</v>
      </c>
      <c r="G126" s="290"/>
      <c r="H126" s="290" t="s">
        <v>1050</v>
      </c>
      <c r="I126" s="290" t="s">
        <v>1012</v>
      </c>
      <c r="J126" s="290">
        <v>120</v>
      </c>
      <c r="K126" s="334"/>
    </row>
    <row r="127" s="1" customFormat="1" ht="15" customHeight="1">
      <c r="B127" s="332"/>
      <c r="C127" s="290" t="s">
        <v>1059</v>
      </c>
      <c r="D127" s="290"/>
      <c r="E127" s="290"/>
      <c r="F127" s="312" t="s">
        <v>1010</v>
      </c>
      <c r="G127" s="290"/>
      <c r="H127" s="290" t="s">
        <v>1060</v>
      </c>
      <c r="I127" s="290" t="s">
        <v>1012</v>
      </c>
      <c r="J127" s="290" t="s">
        <v>1061</v>
      </c>
      <c r="K127" s="334"/>
    </row>
    <row r="128" s="1" customFormat="1" ht="15" customHeight="1">
      <c r="B128" s="332"/>
      <c r="C128" s="290" t="s">
        <v>958</v>
      </c>
      <c r="D128" s="290"/>
      <c r="E128" s="290"/>
      <c r="F128" s="312" t="s">
        <v>1010</v>
      </c>
      <c r="G128" s="290"/>
      <c r="H128" s="290" t="s">
        <v>1062</v>
      </c>
      <c r="I128" s="290" t="s">
        <v>1012</v>
      </c>
      <c r="J128" s="290" t="s">
        <v>1061</v>
      </c>
      <c r="K128" s="334"/>
    </row>
    <row r="129" s="1" customFormat="1" ht="15" customHeight="1">
      <c r="B129" s="332"/>
      <c r="C129" s="290" t="s">
        <v>1021</v>
      </c>
      <c r="D129" s="290"/>
      <c r="E129" s="290"/>
      <c r="F129" s="312" t="s">
        <v>1016</v>
      </c>
      <c r="G129" s="290"/>
      <c r="H129" s="290" t="s">
        <v>1022</v>
      </c>
      <c r="I129" s="290" t="s">
        <v>1012</v>
      </c>
      <c r="J129" s="290">
        <v>15</v>
      </c>
      <c r="K129" s="334"/>
    </row>
    <row r="130" s="1" customFormat="1" ht="15" customHeight="1">
      <c r="B130" s="332"/>
      <c r="C130" s="314" t="s">
        <v>1023</v>
      </c>
      <c r="D130" s="314"/>
      <c r="E130" s="314"/>
      <c r="F130" s="315" t="s">
        <v>1016</v>
      </c>
      <c r="G130" s="314"/>
      <c r="H130" s="314" t="s">
        <v>1024</v>
      </c>
      <c r="I130" s="314" t="s">
        <v>1012</v>
      </c>
      <c r="J130" s="314">
        <v>15</v>
      </c>
      <c r="K130" s="334"/>
    </row>
    <row r="131" s="1" customFormat="1" ht="15" customHeight="1">
      <c r="B131" s="332"/>
      <c r="C131" s="314" t="s">
        <v>1025</v>
      </c>
      <c r="D131" s="314"/>
      <c r="E131" s="314"/>
      <c r="F131" s="315" t="s">
        <v>1016</v>
      </c>
      <c r="G131" s="314"/>
      <c r="H131" s="314" t="s">
        <v>1026</v>
      </c>
      <c r="I131" s="314" t="s">
        <v>1012</v>
      </c>
      <c r="J131" s="314">
        <v>20</v>
      </c>
      <c r="K131" s="334"/>
    </row>
    <row r="132" s="1" customFormat="1" ht="15" customHeight="1">
      <c r="B132" s="332"/>
      <c r="C132" s="314" t="s">
        <v>1027</v>
      </c>
      <c r="D132" s="314"/>
      <c r="E132" s="314"/>
      <c r="F132" s="315" t="s">
        <v>1016</v>
      </c>
      <c r="G132" s="314"/>
      <c r="H132" s="314" t="s">
        <v>1028</v>
      </c>
      <c r="I132" s="314" t="s">
        <v>1012</v>
      </c>
      <c r="J132" s="314">
        <v>20</v>
      </c>
      <c r="K132" s="334"/>
    </row>
    <row r="133" s="1" customFormat="1" ht="15" customHeight="1">
      <c r="B133" s="332"/>
      <c r="C133" s="290" t="s">
        <v>1015</v>
      </c>
      <c r="D133" s="290"/>
      <c r="E133" s="290"/>
      <c r="F133" s="312" t="s">
        <v>1016</v>
      </c>
      <c r="G133" s="290"/>
      <c r="H133" s="290" t="s">
        <v>1050</v>
      </c>
      <c r="I133" s="290" t="s">
        <v>1012</v>
      </c>
      <c r="J133" s="290">
        <v>50</v>
      </c>
      <c r="K133" s="334"/>
    </row>
    <row r="134" s="1" customFormat="1" ht="15" customHeight="1">
      <c r="B134" s="332"/>
      <c r="C134" s="290" t="s">
        <v>1029</v>
      </c>
      <c r="D134" s="290"/>
      <c r="E134" s="290"/>
      <c r="F134" s="312" t="s">
        <v>1016</v>
      </c>
      <c r="G134" s="290"/>
      <c r="H134" s="290" t="s">
        <v>1050</v>
      </c>
      <c r="I134" s="290" t="s">
        <v>1012</v>
      </c>
      <c r="J134" s="290">
        <v>50</v>
      </c>
      <c r="K134" s="334"/>
    </row>
    <row r="135" s="1" customFormat="1" ht="15" customHeight="1">
      <c r="B135" s="332"/>
      <c r="C135" s="290" t="s">
        <v>1035</v>
      </c>
      <c r="D135" s="290"/>
      <c r="E135" s="290"/>
      <c r="F135" s="312" t="s">
        <v>1016</v>
      </c>
      <c r="G135" s="290"/>
      <c r="H135" s="290" t="s">
        <v>1050</v>
      </c>
      <c r="I135" s="290" t="s">
        <v>1012</v>
      </c>
      <c r="J135" s="290">
        <v>50</v>
      </c>
      <c r="K135" s="334"/>
    </row>
    <row r="136" s="1" customFormat="1" ht="15" customHeight="1">
      <c r="B136" s="332"/>
      <c r="C136" s="290" t="s">
        <v>1037</v>
      </c>
      <c r="D136" s="290"/>
      <c r="E136" s="290"/>
      <c r="F136" s="312" t="s">
        <v>1016</v>
      </c>
      <c r="G136" s="290"/>
      <c r="H136" s="290" t="s">
        <v>1050</v>
      </c>
      <c r="I136" s="290" t="s">
        <v>1012</v>
      </c>
      <c r="J136" s="290">
        <v>50</v>
      </c>
      <c r="K136" s="334"/>
    </row>
    <row r="137" s="1" customFormat="1" ht="15" customHeight="1">
      <c r="B137" s="332"/>
      <c r="C137" s="290" t="s">
        <v>1038</v>
      </c>
      <c r="D137" s="290"/>
      <c r="E137" s="290"/>
      <c r="F137" s="312" t="s">
        <v>1016</v>
      </c>
      <c r="G137" s="290"/>
      <c r="H137" s="290" t="s">
        <v>1063</v>
      </c>
      <c r="I137" s="290" t="s">
        <v>1012</v>
      </c>
      <c r="J137" s="290">
        <v>255</v>
      </c>
      <c r="K137" s="334"/>
    </row>
    <row r="138" s="1" customFormat="1" ht="15" customHeight="1">
      <c r="B138" s="332"/>
      <c r="C138" s="290" t="s">
        <v>1040</v>
      </c>
      <c r="D138" s="290"/>
      <c r="E138" s="290"/>
      <c r="F138" s="312" t="s">
        <v>1010</v>
      </c>
      <c r="G138" s="290"/>
      <c r="H138" s="290" t="s">
        <v>1064</v>
      </c>
      <c r="I138" s="290" t="s">
        <v>1042</v>
      </c>
      <c r="J138" s="290"/>
      <c r="K138" s="334"/>
    </row>
    <row r="139" s="1" customFormat="1" ht="15" customHeight="1">
      <c r="B139" s="332"/>
      <c r="C139" s="290" t="s">
        <v>1043</v>
      </c>
      <c r="D139" s="290"/>
      <c r="E139" s="290"/>
      <c r="F139" s="312" t="s">
        <v>1010</v>
      </c>
      <c r="G139" s="290"/>
      <c r="H139" s="290" t="s">
        <v>1065</v>
      </c>
      <c r="I139" s="290" t="s">
        <v>1045</v>
      </c>
      <c r="J139" s="290"/>
      <c r="K139" s="334"/>
    </row>
    <row r="140" s="1" customFormat="1" ht="15" customHeight="1">
      <c r="B140" s="332"/>
      <c r="C140" s="290" t="s">
        <v>1046</v>
      </c>
      <c r="D140" s="290"/>
      <c r="E140" s="290"/>
      <c r="F140" s="312" t="s">
        <v>1010</v>
      </c>
      <c r="G140" s="290"/>
      <c r="H140" s="290" t="s">
        <v>1046</v>
      </c>
      <c r="I140" s="290" t="s">
        <v>1045</v>
      </c>
      <c r="J140" s="290"/>
      <c r="K140" s="334"/>
    </row>
    <row r="141" s="1" customFormat="1" ht="15" customHeight="1">
      <c r="B141" s="332"/>
      <c r="C141" s="290" t="s">
        <v>42</v>
      </c>
      <c r="D141" s="290"/>
      <c r="E141" s="290"/>
      <c r="F141" s="312" t="s">
        <v>1010</v>
      </c>
      <c r="G141" s="290"/>
      <c r="H141" s="290" t="s">
        <v>1066</v>
      </c>
      <c r="I141" s="290" t="s">
        <v>1045</v>
      </c>
      <c r="J141" s="290"/>
      <c r="K141" s="334"/>
    </row>
    <row r="142" s="1" customFormat="1" ht="15" customHeight="1">
      <c r="B142" s="332"/>
      <c r="C142" s="290" t="s">
        <v>1067</v>
      </c>
      <c r="D142" s="290"/>
      <c r="E142" s="290"/>
      <c r="F142" s="312" t="s">
        <v>1010</v>
      </c>
      <c r="G142" s="290"/>
      <c r="H142" s="290" t="s">
        <v>1068</v>
      </c>
      <c r="I142" s="290" t="s">
        <v>1045</v>
      </c>
      <c r="J142" s="290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287"/>
      <c r="C144" s="287"/>
      <c r="D144" s="287"/>
      <c r="E144" s="287"/>
      <c r="F144" s="324"/>
      <c r="G144" s="287"/>
      <c r="H144" s="287"/>
      <c r="I144" s="287"/>
      <c r="J144" s="287"/>
      <c r="K144" s="287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1069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1004</v>
      </c>
      <c r="D148" s="305"/>
      <c r="E148" s="305"/>
      <c r="F148" s="305" t="s">
        <v>1005</v>
      </c>
      <c r="G148" s="306"/>
      <c r="H148" s="305" t="s">
        <v>58</v>
      </c>
      <c r="I148" s="305" t="s">
        <v>61</v>
      </c>
      <c r="J148" s="305" t="s">
        <v>1006</v>
      </c>
      <c r="K148" s="304"/>
    </row>
    <row r="149" s="1" customFormat="1" ht="17.25" customHeight="1">
      <c r="B149" s="302"/>
      <c r="C149" s="307" t="s">
        <v>1007</v>
      </c>
      <c r="D149" s="307"/>
      <c r="E149" s="307"/>
      <c r="F149" s="308" t="s">
        <v>1008</v>
      </c>
      <c r="G149" s="309"/>
      <c r="H149" s="307"/>
      <c r="I149" s="307"/>
      <c r="J149" s="307" t="s">
        <v>1009</v>
      </c>
      <c r="K149" s="304"/>
    </row>
    <row r="150" s="1" customFormat="1" ht="5.25" customHeight="1">
      <c r="B150" s="313"/>
      <c r="C150" s="310"/>
      <c r="D150" s="310"/>
      <c r="E150" s="310"/>
      <c r="F150" s="310"/>
      <c r="G150" s="311"/>
      <c r="H150" s="310"/>
      <c r="I150" s="310"/>
      <c r="J150" s="310"/>
      <c r="K150" s="334"/>
    </row>
    <row r="151" s="1" customFormat="1" ht="15" customHeight="1">
      <c r="B151" s="313"/>
      <c r="C151" s="338" t="s">
        <v>1013</v>
      </c>
      <c r="D151" s="290"/>
      <c r="E151" s="290"/>
      <c r="F151" s="339" t="s">
        <v>1010</v>
      </c>
      <c r="G151" s="290"/>
      <c r="H151" s="338" t="s">
        <v>1050</v>
      </c>
      <c r="I151" s="338" t="s">
        <v>1012</v>
      </c>
      <c r="J151" s="338">
        <v>120</v>
      </c>
      <c r="K151" s="334"/>
    </row>
    <row r="152" s="1" customFormat="1" ht="15" customHeight="1">
      <c r="B152" s="313"/>
      <c r="C152" s="338" t="s">
        <v>1059</v>
      </c>
      <c r="D152" s="290"/>
      <c r="E152" s="290"/>
      <c r="F152" s="339" t="s">
        <v>1010</v>
      </c>
      <c r="G152" s="290"/>
      <c r="H152" s="338" t="s">
        <v>1070</v>
      </c>
      <c r="I152" s="338" t="s">
        <v>1012</v>
      </c>
      <c r="J152" s="338" t="s">
        <v>1061</v>
      </c>
      <c r="K152" s="334"/>
    </row>
    <row r="153" s="1" customFormat="1" ht="15" customHeight="1">
      <c r="B153" s="313"/>
      <c r="C153" s="338" t="s">
        <v>958</v>
      </c>
      <c r="D153" s="290"/>
      <c r="E153" s="290"/>
      <c r="F153" s="339" t="s">
        <v>1010</v>
      </c>
      <c r="G153" s="290"/>
      <c r="H153" s="338" t="s">
        <v>1071</v>
      </c>
      <c r="I153" s="338" t="s">
        <v>1012</v>
      </c>
      <c r="J153" s="338" t="s">
        <v>1061</v>
      </c>
      <c r="K153" s="334"/>
    </row>
    <row r="154" s="1" customFormat="1" ht="15" customHeight="1">
      <c r="B154" s="313"/>
      <c r="C154" s="338" t="s">
        <v>1015</v>
      </c>
      <c r="D154" s="290"/>
      <c r="E154" s="290"/>
      <c r="F154" s="339" t="s">
        <v>1016</v>
      </c>
      <c r="G154" s="290"/>
      <c r="H154" s="338" t="s">
        <v>1050</v>
      </c>
      <c r="I154" s="338" t="s">
        <v>1012</v>
      </c>
      <c r="J154" s="338">
        <v>50</v>
      </c>
      <c r="K154" s="334"/>
    </row>
    <row r="155" s="1" customFormat="1" ht="15" customHeight="1">
      <c r="B155" s="313"/>
      <c r="C155" s="338" t="s">
        <v>1018</v>
      </c>
      <c r="D155" s="290"/>
      <c r="E155" s="290"/>
      <c r="F155" s="339" t="s">
        <v>1010</v>
      </c>
      <c r="G155" s="290"/>
      <c r="H155" s="338" t="s">
        <v>1050</v>
      </c>
      <c r="I155" s="338" t="s">
        <v>1020</v>
      </c>
      <c r="J155" s="338"/>
      <c r="K155" s="334"/>
    </row>
    <row r="156" s="1" customFormat="1" ht="15" customHeight="1">
      <c r="B156" s="313"/>
      <c r="C156" s="338" t="s">
        <v>1029</v>
      </c>
      <c r="D156" s="290"/>
      <c r="E156" s="290"/>
      <c r="F156" s="339" t="s">
        <v>1016</v>
      </c>
      <c r="G156" s="290"/>
      <c r="H156" s="338" t="s">
        <v>1050</v>
      </c>
      <c r="I156" s="338" t="s">
        <v>1012</v>
      </c>
      <c r="J156" s="338">
        <v>50</v>
      </c>
      <c r="K156" s="334"/>
    </row>
    <row r="157" s="1" customFormat="1" ht="15" customHeight="1">
      <c r="B157" s="313"/>
      <c r="C157" s="338" t="s">
        <v>1037</v>
      </c>
      <c r="D157" s="290"/>
      <c r="E157" s="290"/>
      <c r="F157" s="339" t="s">
        <v>1016</v>
      </c>
      <c r="G157" s="290"/>
      <c r="H157" s="338" t="s">
        <v>1050</v>
      </c>
      <c r="I157" s="338" t="s">
        <v>1012</v>
      </c>
      <c r="J157" s="338">
        <v>50</v>
      </c>
      <c r="K157" s="334"/>
    </row>
    <row r="158" s="1" customFormat="1" ht="15" customHeight="1">
      <c r="B158" s="313"/>
      <c r="C158" s="338" t="s">
        <v>1035</v>
      </c>
      <c r="D158" s="290"/>
      <c r="E158" s="290"/>
      <c r="F158" s="339" t="s">
        <v>1016</v>
      </c>
      <c r="G158" s="290"/>
      <c r="H158" s="338" t="s">
        <v>1050</v>
      </c>
      <c r="I158" s="338" t="s">
        <v>1012</v>
      </c>
      <c r="J158" s="338">
        <v>50</v>
      </c>
      <c r="K158" s="334"/>
    </row>
    <row r="159" s="1" customFormat="1" ht="15" customHeight="1">
      <c r="B159" s="313"/>
      <c r="C159" s="338" t="s">
        <v>86</v>
      </c>
      <c r="D159" s="290"/>
      <c r="E159" s="290"/>
      <c r="F159" s="339" t="s">
        <v>1010</v>
      </c>
      <c r="G159" s="290"/>
      <c r="H159" s="338" t="s">
        <v>1072</v>
      </c>
      <c r="I159" s="338" t="s">
        <v>1012</v>
      </c>
      <c r="J159" s="338" t="s">
        <v>1073</v>
      </c>
      <c r="K159" s="334"/>
    </row>
    <row r="160" s="1" customFormat="1" ht="15" customHeight="1">
      <c r="B160" s="313"/>
      <c r="C160" s="338" t="s">
        <v>1074</v>
      </c>
      <c r="D160" s="290"/>
      <c r="E160" s="290"/>
      <c r="F160" s="339" t="s">
        <v>1010</v>
      </c>
      <c r="G160" s="290"/>
      <c r="H160" s="338" t="s">
        <v>1075</v>
      </c>
      <c r="I160" s="338" t="s">
        <v>1045</v>
      </c>
      <c r="J160" s="338"/>
      <c r="K160" s="334"/>
    </row>
    <row r="161" s="1" customFormat="1" ht="15" customHeight="1">
      <c r="B161" s="340"/>
      <c r="C161" s="322"/>
      <c r="D161" s="322"/>
      <c r="E161" s="322"/>
      <c r="F161" s="322"/>
      <c r="G161" s="322"/>
      <c r="H161" s="322"/>
      <c r="I161" s="322"/>
      <c r="J161" s="322"/>
      <c r="K161" s="341"/>
    </row>
    <row r="162" s="1" customFormat="1" ht="18.75" customHeight="1">
      <c r="B162" s="287"/>
      <c r="C162" s="290"/>
      <c r="D162" s="290"/>
      <c r="E162" s="290"/>
      <c r="F162" s="312"/>
      <c r="G162" s="290"/>
      <c r="H162" s="290"/>
      <c r="I162" s="290"/>
      <c r="J162" s="290"/>
      <c r="K162" s="287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1076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1004</v>
      </c>
      <c r="D166" s="305"/>
      <c r="E166" s="305"/>
      <c r="F166" s="305" t="s">
        <v>1005</v>
      </c>
      <c r="G166" s="342"/>
      <c r="H166" s="343" t="s">
        <v>58</v>
      </c>
      <c r="I166" s="343" t="s">
        <v>61</v>
      </c>
      <c r="J166" s="305" t="s">
        <v>1006</v>
      </c>
      <c r="K166" s="282"/>
    </row>
    <row r="167" s="1" customFormat="1" ht="17.25" customHeight="1">
      <c r="B167" s="283"/>
      <c r="C167" s="307" t="s">
        <v>1007</v>
      </c>
      <c r="D167" s="307"/>
      <c r="E167" s="307"/>
      <c r="F167" s="308" t="s">
        <v>1008</v>
      </c>
      <c r="G167" s="344"/>
      <c r="H167" s="345"/>
      <c r="I167" s="345"/>
      <c r="J167" s="307" t="s">
        <v>1009</v>
      </c>
      <c r="K167" s="285"/>
    </row>
    <row r="168" s="1" customFormat="1" ht="5.25" customHeight="1">
      <c r="B168" s="313"/>
      <c r="C168" s="310"/>
      <c r="D168" s="310"/>
      <c r="E168" s="310"/>
      <c r="F168" s="310"/>
      <c r="G168" s="311"/>
      <c r="H168" s="310"/>
      <c r="I168" s="310"/>
      <c r="J168" s="310"/>
      <c r="K168" s="334"/>
    </row>
    <row r="169" s="1" customFormat="1" ht="15" customHeight="1">
      <c r="B169" s="313"/>
      <c r="C169" s="290" t="s">
        <v>1013</v>
      </c>
      <c r="D169" s="290"/>
      <c r="E169" s="290"/>
      <c r="F169" s="312" t="s">
        <v>1010</v>
      </c>
      <c r="G169" s="290"/>
      <c r="H169" s="290" t="s">
        <v>1050</v>
      </c>
      <c r="I169" s="290" t="s">
        <v>1012</v>
      </c>
      <c r="J169" s="290">
        <v>120</v>
      </c>
      <c r="K169" s="334"/>
    </row>
    <row r="170" s="1" customFormat="1" ht="15" customHeight="1">
      <c r="B170" s="313"/>
      <c r="C170" s="290" t="s">
        <v>1059</v>
      </c>
      <c r="D170" s="290"/>
      <c r="E170" s="290"/>
      <c r="F170" s="312" t="s">
        <v>1010</v>
      </c>
      <c r="G170" s="290"/>
      <c r="H170" s="290" t="s">
        <v>1060</v>
      </c>
      <c r="I170" s="290" t="s">
        <v>1012</v>
      </c>
      <c r="J170" s="290" t="s">
        <v>1061</v>
      </c>
      <c r="K170" s="334"/>
    </row>
    <row r="171" s="1" customFormat="1" ht="15" customHeight="1">
      <c r="B171" s="313"/>
      <c r="C171" s="290" t="s">
        <v>958</v>
      </c>
      <c r="D171" s="290"/>
      <c r="E171" s="290"/>
      <c r="F171" s="312" t="s">
        <v>1010</v>
      </c>
      <c r="G171" s="290"/>
      <c r="H171" s="290" t="s">
        <v>1077</v>
      </c>
      <c r="I171" s="290" t="s">
        <v>1012</v>
      </c>
      <c r="J171" s="290" t="s">
        <v>1061</v>
      </c>
      <c r="K171" s="334"/>
    </row>
    <row r="172" s="1" customFormat="1" ht="15" customHeight="1">
      <c r="B172" s="313"/>
      <c r="C172" s="290" t="s">
        <v>1015</v>
      </c>
      <c r="D172" s="290"/>
      <c r="E172" s="290"/>
      <c r="F172" s="312" t="s">
        <v>1016</v>
      </c>
      <c r="G172" s="290"/>
      <c r="H172" s="290" t="s">
        <v>1077</v>
      </c>
      <c r="I172" s="290" t="s">
        <v>1012</v>
      </c>
      <c r="J172" s="290">
        <v>50</v>
      </c>
      <c r="K172" s="334"/>
    </row>
    <row r="173" s="1" customFormat="1" ht="15" customHeight="1">
      <c r="B173" s="313"/>
      <c r="C173" s="290" t="s">
        <v>1018</v>
      </c>
      <c r="D173" s="290"/>
      <c r="E173" s="290"/>
      <c r="F173" s="312" t="s">
        <v>1010</v>
      </c>
      <c r="G173" s="290"/>
      <c r="H173" s="290" t="s">
        <v>1077</v>
      </c>
      <c r="I173" s="290" t="s">
        <v>1020</v>
      </c>
      <c r="J173" s="290"/>
      <c r="K173" s="334"/>
    </row>
    <row r="174" s="1" customFormat="1" ht="15" customHeight="1">
      <c r="B174" s="313"/>
      <c r="C174" s="290" t="s">
        <v>1029</v>
      </c>
      <c r="D174" s="290"/>
      <c r="E174" s="290"/>
      <c r="F174" s="312" t="s">
        <v>1016</v>
      </c>
      <c r="G174" s="290"/>
      <c r="H174" s="290" t="s">
        <v>1077</v>
      </c>
      <c r="I174" s="290" t="s">
        <v>1012</v>
      </c>
      <c r="J174" s="290">
        <v>50</v>
      </c>
      <c r="K174" s="334"/>
    </row>
    <row r="175" s="1" customFormat="1" ht="15" customHeight="1">
      <c r="B175" s="313"/>
      <c r="C175" s="290" t="s">
        <v>1037</v>
      </c>
      <c r="D175" s="290"/>
      <c r="E175" s="290"/>
      <c r="F175" s="312" t="s">
        <v>1016</v>
      </c>
      <c r="G175" s="290"/>
      <c r="H175" s="290" t="s">
        <v>1077</v>
      </c>
      <c r="I175" s="290" t="s">
        <v>1012</v>
      </c>
      <c r="J175" s="290">
        <v>50</v>
      </c>
      <c r="K175" s="334"/>
    </row>
    <row r="176" s="1" customFormat="1" ht="15" customHeight="1">
      <c r="B176" s="313"/>
      <c r="C176" s="290" t="s">
        <v>1035</v>
      </c>
      <c r="D176" s="290"/>
      <c r="E176" s="290"/>
      <c r="F176" s="312" t="s">
        <v>1016</v>
      </c>
      <c r="G176" s="290"/>
      <c r="H176" s="290" t="s">
        <v>1077</v>
      </c>
      <c r="I176" s="290" t="s">
        <v>1012</v>
      </c>
      <c r="J176" s="290">
        <v>50</v>
      </c>
      <c r="K176" s="334"/>
    </row>
    <row r="177" s="1" customFormat="1" ht="15" customHeight="1">
      <c r="B177" s="313"/>
      <c r="C177" s="290" t="s">
        <v>101</v>
      </c>
      <c r="D177" s="290"/>
      <c r="E177" s="290"/>
      <c r="F177" s="312" t="s">
        <v>1010</v>
      </c>
      <c r="G177" s="290"/>
      <c r="H177" s="290" t="s">
        <v>1078</v>
      </c>
      <c r="I177" s="290" t="s">
        <v>1079</v>
      </c>
      <c r="J177" s="290"/>
      <c r="K177" s="334"/>
    </row>
    <row r="178" s="1" customFormat="1" ht="15" customHeight="1">
      <c r="B178" s="313"/>
      <c r="C178" s="290" t="s">
        <v>61</v>
      </c>
      <c r="D178" s="290"/>
      <c r="E178" s="290"/>
      <c r="F178" s="312" t="s">
        <v>1010</v>
      </c>
      <c r="G178" s="290"/>
      <c r="H178" s="290" t="s">
        <v>1080</v>
      </c>
      <c r="I178" s="290" t="s">
        <v>1081</v>
      </c>
      <c r="J178" s="290">
        <v>1</v>
      </c>
      <c r="K178" s="334"/>
    </row>
    <row r="179" s="1" customFormat="1" ht="15" customHeight="1">
      <c r="B179" s="313"/>
      <c r="C179" s="290" t="s">
        <v>57</v>
      </c>
      <c r="D179" s="290"/>
      <c r="E179" s="290"/>
      <c r="F179" s="312" t="s">
        <v>1010</v>
      </c>
      <c r="G179" s="290"/>
      <c r="H179" s="290" t="s">
        <v>1082</v>
      </c>
      <c r="I179" s="290" t="s">
        <v>1012</v>
      </c>
      <c r="J179" s="290">
        <v>20</v>
      </c>
      <c r="K179" s="334"/>
    </row>
    <row r="180" s="1" customFormat="1" ht="15" customHeight="1">
      <c r="B180" s="313"/>
      <c r="C180" s="290" t="s">
        <v>58</v>
      </c>
      <c r="D180" s="290"/>
      <c r="E180" s="290"/>
      <c r="F180" s="312" t="s">
        <v>1010</v>
      </c>
      <c r="G180" s="290"/>
      <c r="H180" s="290" t="s">
        <v>1083</v>
      </c>
      <c r="I180" s="290" t="s">
        <v>1012</v>
      </c>
      <c r="J180" s="290">
        <v>255</v>
      </c>
      <c r="K180" s="334"/>
    </row>
    <row r="181" s="1" customFormat="1" ht="15" customHeight="1">
      <c r="B181" s="313"/>
      <c r="C181" s="290" t="s">
        <v>102</v>
      </c>
      <c r="D181" s="290"/>
      <c r="E181" s="290"/>
      <c r="F181" s="312" t="s">
        <v>1010</v>
      </c>
      <c r="G181" s="290"/>
      <c r="H181" s="290" t="s">
        <v>974</v>
      </c>
      <c r="I181" s="290" t="s">
        <v>1012</v>
      </c>
      <c r="J181" s="290">
        <v>10</v>
      </c>
      <c r="K181" s="334"/>
    </row>
    <row r="182" s="1" customFormat="1" ht="15" customHeight="1">
      <c r="B182" s="313"/>
      <c r="C182" s="290" t="s">
        <v>103</v>
      </c>
      <c r="D182" s="290"/>
      <c r="E182" s="290"/>
      <c r="F182" s="312" t="s">
        <v>1010</v>
      </c>
      <c r="G182" s="290"/>
      <c r="H182" s="290" t="s">
        <v>1084</v>
      </c>
      <c r="I182" s="290" t="s">
        <v>1045</v>
      </c>
      <c r="J182" s="290"/>
      <c r="K182" s="334"/>
    </row>
    <row r="183" s="1" customFormat="1" ht="15" customHeight="1">
      <c r="B183" s="313"/>
      <c r="C183" s="290" t="s">
        <v>1085</v>
      </c>
      <c r="D183" s="290"/>
      <c r="E183" s="290"/>
      <c r="F183" s="312" t="s">
        <v>1010</v>
      </c>
      <c r="G183" s="290"/>
      <c r="H183" s="290" t="s">
        <v>1086</v>
      </c>
      <c r="I183" s="290" t="s">
        <v>1045</v>
      </c>
      <c r="J183" s="290"/>
      <c r="K183" s="334"/>
    </row>
    <row r="184" s="1" customFormat="1" ht="15" customHeight="1">
      <c r="B184" s="313"/>
      <c r="C184" s="290" t="s">
        <v>1074</v>
      </c>
      <c r="D184" s="290"/>
      <c r="E184" s="290"/>
      <c r="F184" s="312" t="s">
        <v>1010</v>
      </c>
      <c r="G184" s="290"/>
      <c r="H184" s="290" t="s">
        <v>1087</v>
      </c>
      <c r="I184" s="290" t="s">
        <v>1045</v>
      </c>
      <c r="J184" s="290"/>
      <c r="K184" s="334"/>
    </row>
    <row r="185" s="1" customFormat="1" ht="15" customHeight="1">
      <c r="B185" s="313"/>
      <c r="C185" s="290" t="s">
        <v>105</v>
      </c>
      <c r="D185" s="290"/>
      <c r="E185" s="290"/>
      <c r="F185" s="312" t="s">
        <v>1016</v>
      </c>
      <c r="G185" s="290"/>
      <c r="H185" s="290" t="s">
        <v>1088</v>
      </c>
      <c r="I185" s="290" t="s">
        <v>1012</v>
      </c>
      <c r="J185" s="290">
        <v>50</v>
      </c>
      <c r="K185" s="334"/>
    </row>
    <row r="186" s="1" customFormat="1" ht="15" customHeight="1">
      <c r="B186" s="313"/>
      <c r="C186" s="290" t="s">
        <v>1089</v>
      </c>
      <c r="D186" s="290"/>
      <c r="E186" s="290"/>
      <c r="F186" s="312" t="s">
        <v>1016</v>
      </c>
      <c r="G186" s="290"/>
      <c r="H186" s="290" t="s">
        <v>1090</v>
      </c>
      <c r="I186" s="290" t="s">
        <v>1091</v>
      </c>
      <c r="J186" s="290"/>
      <c r="K186" s="334"/>
    </row>
    <row r="187" s="1" customFormat="1" ht="15" customHeight="1">
      <c r="B187" s="313"/>
      <c r="C187" s="290" t="s">
        <v>1092</v>
      </c>
      <c r="D187" s="290"/>
      <c r="E187" s="290"/>
      <c r="F187" s="312" t="s">
        <v>1016</v>
      </c>
      <c r="G187" s="290"/>
      <c r="H187" s="290" t="s">
        <v>1093</v>
      </c>
      <c r="I187" s="290" t="s">
        <v>1091</v>
      </c>
      <c r="J187" s="290"/>
      <c r="K187" s="334"/>
    </row>
    <row r="188" s="1" customFormat="1" ht="15" customHeight="1">
      <c r="B188" s="313"/>
      <c r="C188" s="290" t="s">
        <v>1094</v>
      </c>
      <c r="D188" s="290"/>
      <c r="E188" s="290"/>
      <c r="F188" s="312" t="s">
        <v>1016</v>
      </c>
      <c r="G188" s="290"/>
      <c r="H188" s="290" t="s">
        <v>1095</v>
      </c>
      <c r="I188" s="290" t="s">
        <v>1091</v>
      </c>
      <c r="J188" s="290"/>
      <c r="K188" s="334"/>
    </row>
    <row r="189" s="1" customFormat="1" ht="15" customHeight="1">
      <c r="B189" s="313"/>
      <c r="C189" s="346" t="s">
        <v>1096</v>
      </c>
      <c r="D189" s="290"/>
      <c r="E189" s="290"/>
      <c r="F189" s="312" t="s">
        <v>1016</v>
      </c>
      <c r="G189" s="290"/>
      <c r="H189" s="290" t="s">
        <v>1097</v>
      </c>
      <c r="I189" s="290" t="s">
        <v>1098</v>
      </c>
      <c r="J189" s="347" t="s">
        <v>1099</v>
      </c>
      <c r="K189" s="334"/>
    </row>
    <row r="190" s="1" customFormat="1" ht="15" customHeight="1">
      <c r="B190" s="313"/>
      <c r="C190" s="297" t="s">
        <v>46</v>
      </c>
      <c r="D190" s="290"/>
      <c r="E190" s="290"/>
      <c r="F190" s="312" t="s">
        <v>1010</v>
      </c>
      <c r="G190" s="290"/>
      <c r="H190" s="287" t="s">
        <v>1100</v>
      </c>
      <c r="I190" s="290" t="s">
        <v>1101</v>
      </c>
      <c r="J190" s="290"/>
      <c r="K190" s="334"/>
    </row>
    <row r="191" s="1" customFormat="1" ht="15" customHeight="1">
      <c r="B191" s="313"/>
      <c r="C191" s="297" t="s">
        <v>1102</v>
      </c>
      <c r="D191" s="290"/>
      <c r="E191" s="290"/>
      <c r="F191" s="312" t="s">
        <v>1010</v>
      </c>
      <c r="G191" s="290"/>
      <c r="H191" s="290" t="s">
        <v>1103</v>
      </c>
      <c r="I191" s="290" t="s">
        <v>1045</v>
      </c>
      <c r="J191" s="290"/>
      <c r="K191" s="334"/>
    </row>
    <row r="192" s="1" customFormat="1" ht="15" customHeight="1">
      <c r="B192" s="313"/>
      <c r="C192" s="297" t="s">
        <v>1104</v>
      </c>
      <c r="D192" s="290"/>
      <c r="E192" s="290"/>
      <c r="F192" s="312" t="s">
        <v>1010</v>
      </c>
      <c r="G192" s="290"/>
      <c r="H192" s="290" t="s">
        <v>1105</v>
      </c>
      <c r="I192" s="290" t="s">
        <v>1045</v>
      </c>
      <c r="J192" s="290"/>
      <c r="K192" s="334"/>
    </row>
    <row r="193" s="1" customFormat="1" ht="15" customHeight="1">
      <c r="B193" s="313"/>
      <c r="C193" s="297" t="s">
        <v>1106</v>
      </c>
      <c r="D193" s="290"/>
      <c r="E193" s="290"/>
      <c r="F193" s="312" t="s">
        <v>1016</v>
      </c>
      <c r="G193" s="290"/>
      <c r="H193" s="290" t="s">
        <v>1107</v>
      </c>
      <c r="I193" s="290" t="s">
        <v>1045</v>
      </c>
      <c r="J193" s="290"/>
      <c r="K193" s="334"/>
    </row>
    <row r="194" s="1" customFormat="1" ht="15" customHeight="1">
      <c r="B194" s="340"/>
      <c r="C194" s="348"/>
      <c r="D194" s="322"/>
      <c r="E194" s="322"/>
      <c r="F194" s="322"/>
      <c r="G194" s="322"/>
      <c r="H194" s="322"/>
      <c r="I194" s="322"/>
      <c r="J194" s="322"/>
      <c r="K194" s="341"/>
    </row>
    <row r="195" s="1" customFormat="1" ht="18.75" customHeight="1">
      <c r="B195" s="287"/>
      <c r="C195" s="290"/>
      <c r="D195" s="290"/>
      <c r="E195" s="290"/>
      <c r="F195" s="312"/>
      <c r="G195" s="290"/>
      <c r="H195" s="290"/>
      <c r="I195" s="290"/>
      <c r="J195" s="290"/>
      <c r="K195" s="287"/>
    </row>
    <row r="196" s="1" customFormat="1" ht="18.75" customHeight="1">
      <c r="B196" s="287"/>
      <c r="C196" s="290"/>
      <c r="D196" s="290"/>
      <c r="E196" s="290"/>
      <c r="F196" s="312"/>
      <c r="G196" s="290"/>
      <c r="H196" s="290"/>
      <c r="I196" s="290"/>
      <c r="J196" s="290"/>
      <c r="K196" s="287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1108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49" t="s">
        <v>1109</v>
      </c>
      <c r="D200" s="349"/>
      <c r="E200" s="349"/>
      <c r="F200" s="349" t="s">
        <v>1110</v>
      </c>
      <c r="G200" s="350"/>
      <c r="H200" s="349" t="s">
        <v>1111</v>
      </c>
      <c r="I200" s="349"/>
      <c r="J200" s="349"/>
      <c r="K200" s="282"/>
    </row>
    <row r="201" s="1" customFormat="1" ht="5.25" customHeight="1">
      <c r="B201" s="313"/>
      <c r="C201" s="310"/>
      <c r="D201" s="310"/>
      <c r="E201" s="310"/>
      <c r="F201" s="310"/>
      <c r="G201" s="290"/>
      <c r="H201" s="310"/>
      <c r="I201" s="310"/>
      <c r="J201" s="310"/>
      <c r="K201" s="334"/>
    </row>
    <row r="202" s="1" customFormat="1" ht="15" customHeight="1">
      <c r="B202" s="313"/>
      <c r="C202" s="290" t="s">
        <v>1101</v>
      </c>
      <c r="D202" s="290"/>
      <c r="E202" s="290"/>
      <c r="F202" s="312" t="s">
        <v>47</v>
      </c>
      <c r="G202" s="290"/>
      <c r="H202" s="290" t="s">
        <v>1112</v>
      </c>
      <c r="I202" s="290"/>
      <c r="J202" s="290"/>
      <c r="K202" s="334"/>
    </row>
    <row r="203" s="1" customFormat="1" ht="15" customHeight="1">
      <c r="B203" s="313"/>
      <c r="C203" s="319"/>
      <c r="D203" s="290"/>
      <c r="E203" s="290"/>
      <c r="F203" s="312" t="s">
        <v>48</v>
      </c>
      <c r="G203" s="290"/>
      <c r="H203" s="290" t="s">
        <v>1113</v>
      </c>
      <c r="I203" s="290"/>
      <c r="J203" s="290"/>
      <c r="K203" s="334"/>
    </row>
    <row r="204" s="1" customFormat="1" ht="15" customHeight="1">
      <c r="B204" s="313"/>
      <c r="C204" s="319"/>
      <c r="D204" s="290"/>
      <c r="E204" s="290"/>
      <c r="F204" s="312" t="s">
        <v>51</v>
      </c>
      <c r="G204" s="290"/>
      <c r="H204" s="290" t="s">
        <v>1114</v>
      </c>
      <c r="I204" s="290"/>
      <c r="J204" s="290"/>
      <c r="K204" s="334"/>
    </row>
    <row r="205" s="1" customFormat="1" ht="15" customHeight="1">
      <c r="B205" s="313"/>
      <c r="C205" s="290"/>
      <c r="D205" s="290"/>
      <c r="E205" s="290"/>
      <c r="F205" s="312" t="s">
        <v>49</v>
      </c>
      <c r="G205" s="290"/>
      <c r="H205" s="290" t="s">
        <v>1115</v>
      </c>
      <c r="I205" s="290"/>
      <c r="J205" s="290"/>
      <c r="K205" s="334"/>
    </row>
    <row r="206" s="1" customFormat="1" ht="15" customHeight="1">
      <c r="B206" s="313"/>
      <c r="C206" s="290"/>
      <c r="D206" s="290"/>
      <c r="E206" s="290"/>
      <c r="F206" s="312" t="s">
        <v>50</v>
      </c>
      <c r="G206" s="290"/>
      <c r="H206" s="290" t="s">
        <v>1116</v>
      </c>
      <c r="I206" s="290"/>
      <c r="J206" s="290"/>
      <c r="K206" s="334"/>
    </row>
    <row r="207" s="1" customFormat="1" ht="15" customHeight="1">
      <c r="B207" s="313"/>
      <c r="C207" s="290"/>
      <c r="D207" s="290"/>
      <c r="E207" s="290"/>
      <c r="F207" s="312"/>
      <c r="G207" s="290"/>
      <c r="H207" s="290"/>
      <c r="I207" s="290"/>
      <c r="J207" s="290"/>
      <c r="K207" s="334"/>
    </row>
    <row r="208" s="1" customFormat="1" ht="15" customHeight="1">
      <c r="B208" s="313"/>
      <c r="C208" s="290" t="s">
        <v>1057</v>
      </c>
      <c r="D208" s="290"/>
      <c r="E208" s="290"/>
      <c r="F208" s="312" t="s">
        <v>80</v>
      </c>
      <c r="G208" s="290"/>
      <c r="H208" s="290" t="s">
        <v>1117</v>
      </c>
      <c r="I208" s="290"/>
      <c r="J208" s="290"/>
      <c r="K208" s="334"/>
    </row>
    <row r="209" s="1" customFormat="1" ht="15" customHeight="1">
      <c r="B209" s="313"/>
      <c r="C209" s="319"/>
      <c r="D209" s="290"/>
      <c r="E209" s="290"/>
      <c r="F209" s="312" t="s">
        <v>952</v>
      </c>
      <c r="G209" s="290"/>
      <c r="H209" s="290" t="s">
        <v>953</v>
      </c>
      <c r="I209" s="290"/>
      <c r="J209" s="290"/>
      <c r="K209" s="334"/>
    </row>
    <row r="210" s="1" customFormat="1" ht="15" customHeight="1">
      <c r="B210" s="313"/>
      <c r="C210" s="290"/>
      <c r="D210" s="290"/>
      <c r="E210" s="290"/>
      <c r="F210" s="312" t="s">
        <v>950</v>
      </c>
      <c r="G210" s="290"/>
      <c r="H210" s="290" t="s">
        <v>1118</v>
      </c>
      <c r="I210" s="290"/>
      <c r="J210" s="290"/>
      <c r="K210" s="334"/>
    </row>
    <row r="211" s="1" customFormat="1" ht="15" customHeight="1">
      <c r="B211" s="351"/>
      <c r="C211" s="319"/>
      <c r="D211" s="319"/>
      <c r="E211" s="319"/>
      <c r="F211" s="312" t="s">
        <v>954</v>
      </c>
      <c r="G211" s="297"/>
      <c r="H211" s="338" t="s">
        <v>955</v>
      </c>
      <c r="I211" s="338"/>
      <c r="J211" s="338"/>
      <c r="K211" s="352"/>
    </row>
    <row r="212" s="1" customFormat="1" ht="15" customHeight="1">
      <c r="B212" s="351"/>
      <c r="C212" s="319"/>
      <c r="D212" s="319"/>
      <c r="E212" s="319"/>
      <c r="F212" s="312" t="s">
        <v>956</v>
      </c>
      <c r="G212" s="297"/>
      <c r="H212" s="338" t="s">
        <v>114</v>
      </c>
      <c r="I212" s="338"/>
      <c r="J212" s="338"/>
      <c r="K212" s="352"/>
    </row>
    <row r="213" s="1" customFormat="1" ht="15" customHeight="1">
      <c r="B213" s="351"/>
      <c r="C213" s="319"/>
      <c r="D213" s="319"/>
      <c r="E213" s="319"/>
      <c r="F213" s="353"/>
      <c r="G213" s="297"/>
      <c r="H213" s="354"/>
      <c r="I213" s="354"/>
      <c r="J213" s="354"/>
      <c r="K213" s="352"/>
    </row>
    <row r="214" s="1" customFormat="1" ht="15" customHeight="1">
      <c r="B214" s="351"/>
      <c r="C214" s="290" t="s">
        <v>1081</v>
      </c>
      <c r="D214" s="319"/>
      <c r="E214" s="319"/>
      <c r="F214" s="312">
        <v>1</v>
      </c>
      <c r="G214" s="297"/>
      <c r="H214" s="338" t="s">
        <v>1119</v>
      </c>
      <c r="I214" s="338"/>
      <c r="J214" s="338"/>
      <c r="K214" s="352"/>
    </row>
    <row r="215" s="1" customFormat="1" ht="15" customHeight="1">
      <c r="B215" s="351"/>
      <c r="C215" s="319"/>
      <c r="D215" s="319"/>
      <c r="E215" s="319"/>
      <c r="F215" s="312">
        <v>2</v>
      </c>
      <c r="G215" s="297"/>
      <c r="H215" s="338" t="s">
        <v>1120</v>
      </c>
      <c r="I215" s="338"/>
      <c r="J215" s="338"/>
      <c r="K215" s="352"/>
    </row>
    <row r="216" s="1" customFormat="1" ht="15" customHeight="1">
      <c r="B216" s="351"/>
      <c r="C216" s="319"/>
      <c r="D216" s="319"/>
      <c r="E216" s="319"/>
      <c r="F216" s="312">
        <v>3</v>
      </c>
      <c r="G216" s="297"/>
      <c r="H216" s="338" t="s">
        <v>1121</v>
      </c>
      <c r="I216" s="338"/>
      <c r="J216" s="338"/>
      <c r="K216" s="352"/>
    </row>
    <row r="217" s="1" customFormat="1" ht="15" customHeight="1">
      <c r="B217" s="351"/>
      <c r="C217" s="319"/>
      <c r="D217" s="319"/>
      <c r="E217" s="319"/>
      <c r="F217" s="312">
        <v>4</v>
      </c>
      <c r="G217" s="297"/>
      <c r="H217" s="338" t="s">
        <v>1122</v>
      </c>
      <c r="I217" s="338"/>
      <c r="J217" s="338"/>
      <c r="K217" s="352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Monika Marečková</dc:creator>
  <cp:lastModifiedBy>Monika Marečková</cp:lastModifiedBy>
  <dcterms:created xsi:type="dcterms:W3CDTF">2020-06-21T18:53:47Z</dcterms:created>
  <dcterms:modified xsi:type="dcterms:W3CDTF">2020-06-21T18:53:50Z</dcterms:modified>
</cp:coreProperties>
</file>